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1.3." sheetId="1" r:id="rId1"/>
    <sheet name="1.6." sheetId="2" r:id="rId2"/>
  </sheets>
  <definedNames>
    <definedName name="_xlnm.Print_Titles" localSheetId="0">'1.3.'!$B:$D</definedName>
    <definedName name="_xlnm.Print_Titles" localSheetId="1">'1.6.'!$B:$D</definedName>
    <definedName name="_xlnm.Print_Area" localSheetId="0">'1.3.'!$A$2:$O$50</definedName>
    <definedName name="_xlnm.Print_Area" localSheetId="1">'1.6.'!$B$2:$Q$96</definedName>
  </definedNames>
  <calcPr fullCalcOnLoad="1"/>
</workbook>
</file>

<file path=xl/sharedStrings.xml><?xml version="1.0" encoding="utf-8"?>
<sst xmlns="http://schemas.openxmlformats.org/spreadsheetml/2006/main" count="352" uniqueCount="177">
  <si>
    <t>Руководитель</t>
  </si>
  <si>
    <t>Главный бухгалтер</t>
  </si>
  <si>
    <t>Фамилия, имя, отчество</t>
  </si>
  <si>
    <t>подпись</t>
  </si>
  <si>
    <t>Заполняется:</t>
  </si>
  <si>
    <t>Период заполнения:</t>
  </si>
  <si>
    <t>Показатель</t>
  </si>
  <si>
    <t>Единица измерения</t>
  </si>
  <si>
    <t>тыс.руб.</t>
  </si>
  <si>
    <t>010</t>
  </si>
  <si>
    <t>020</t>
  </si>
  <si>
    <t>030</t>
  </si>
  <si>
    <t>040</t>
  </si>
  <si>
    <t>050</t>
  </si>
  <si>
    <t>060</t>
  </si>
  <si>
    <t>070</t>
  </si>
  <si>
    <t>080</t>
  </si>
  <si>
    <t>100</t>
  </si>
  <si>
    <t>Код показателя</t>
  </si>
  <si>
    <t>Требования к заполнению: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</si>
  <si>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</si>
  <si>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</si>
  <si>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</si>
  <si>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</si>
  <si>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Передача по распределительным сетям</t>
  </si>
  <si>
    <t>Технологическое присоединение</t>
  </si>
  <si>
    <t>Прочие виды деятельности</t>
  </si>
  <si>
    <t>из графы 5 по видам деятельности*</t>
  </si>
  <si>
    <t>* Полное наименование видов деятельности:</t>
  </si>
  <si>
    <t>из графы 4: по Субъекту РФ,  указанному в заголовке формы **</t>
  </si>
  <si>
    <t>За отчетный период, всего по предприятию</t>
  </si>
  <si>
    <t>За аналогичный период предыдущего года, всего по предприятию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</si>
  <si>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</si>
  <si>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</si>
  <si>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</si>
  <si>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</si>
  <si>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</si>
  <si>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</si>
  <si>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уплате</t>
  </si>
  <si>
    <t>Прочие расходы</t>
  </si>
  <si>
    <t>Списание дебиторских и кредиторских задолженностей, по которым истек срок исковой давности</t>
  </si>
  <si>
    <t>Прибыль (убыток) прошлых лет, выявленная в отчетном году</t>
  </si>
  <si>
    <t>110</t>
  </si>
  <si>
    <t>120</t>
  </si>
  <si>
    <t>140</t>
  </si>
  <si>
    <t>150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</si>
  <si>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</si>
  <si>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-</t>
  </si>
  <si>
    <t>Расходы на оплату труда</t>
  </si>
  <si>
    <t>Расходы на страхование</t>
  </si>
  <si>
    <t>Заполняется отдельно по каждому субъекту РФ</t>
  </si>
  <si>
    <t>из графы 4: по Субъекту РФ,  указанному в заголовке формы</t>
  </si>
  <si>
    <t>из графы 5 по видам деятельности *</t>
  </si>
  <si>
    <t>из графы 10 по видам деятельности *</t>
  </si>
  <si>
    <t>Расходы социального характера из прибыли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</si>
  <si>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</si>
  <si>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Амортизация основных средств</t>
  </si>
  <si>
    <t>Плата за аренду имущества</t>
  </si>
  <si>
    <t>Лизинговые платежи</t>
  </si>
  <si>
    <t>Прибыль, направленная на инвестиции</t>
  </si>
  <si>
    <t>Прибыль, направленная на выплату дивидендов</t>
  </si>
  <si>
    <t>Расходы на уплату налога на прибыль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</si>
  <si>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</si>
  <si>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</si>
  <si>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</si>
  <si>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</si>
  <si>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</si>
  <si>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</si>
  <si>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</si>
  <si>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</si>
  <si>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</si>
  <si>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чел</t>
  </si>
  <si>
    <t>Налоги, уменьшающие налогооблагаемую базу по налогу на прибыль</t>
  </si>
  <si>
    <t>Оплата услуг по передаче электрической энергии, оказываемых другими сетевыми организациями</t>
  </si>
  <si>
    <t xml:space="preserve">Возврат заемных средств на цели инвестпрограммы </t>
  </si>
  <si>
    <t>Передача и технологическое присоединение</t>
  </si>
  <si>
    <t>Основные средства</t>
  </si>
  <si>
    <t xml:space="preserve">Арендованные основные средства </t>
  </si>
  <si>
    <t>Незавершенное строительство</t>
  </si>
  <si>
    <t>Дебиторская задолженность</t>
  </si>
  <si>
    <t>из графы 10: по Субъекту РФ, указанному в заголовке формы</t>
  </si>
  <si>
    <t>090</t>
  </si>
  <si>
    <t>х</t>
  </si>
  <si>
    <t>8 (сумма гр.6 и 7)</t>
  </si>
  <si>
    <t>111</t>
  </si>
  <si>
    <t>112</t>
  </si>
  <si>
    <t>113</t>
  </si>
  <si>
    <t>130</t>
  </si>
  <si>
    <t>300</t>
  </si>
  <si>
    <t>400</t>
  </si>
  <si>
    <t>500</t>
  </si>
  <si>
    <t>800</t>
  </si>
  <si>
    <t>14 (сумма гр. 12 и 13)</t>
  </si>
  <si>
    <t>121</t>
  </si>
  <si>
    <t>122</t>
  </si>
  <si>
    <t>123</t>
  </si>
  <si>
    <t>124</t>
  </si>
  <si>
    <t>Расходы, учитываемые в целях налогообложения прибыли, всего, в том числе
(сумма строк 110,120,130,140,150,160,170,180,190)</t>
  </si>
  <si>
    <t>Расходы на оплату услуг сторонних организаций
(сумма строк 121,122,123,124)</t>
  </si>
  <si>
    <t>Аренда и лизинговые платежи
(сумма строк 161,162)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</si>
  <si>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</si>
  <si>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</si>
  <si>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гр.6, 12 - оказание услуг по передаче электрической энергии (мощности) по единой национальной (общероссийской) электрической сети</t>
  </si>
  <si>
    <t>гр.7, 13 - оказание услуг по технологическому присоединению к электрическим сетям</t>
  </si>
  <si>
    <t>Примечания: принцип разделения показателей по субъектам РФ и по видам деятельности согласно ОРД предприятия</t>
  </si>
  <si>
    <t>По состоянию на начало отчетного периода, всего по предприятию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</si>
  <si>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</si>
  <si>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По состоянию на конец отчетного периода, всего по предприятию</t>
  </si>
  <si>
    <t>Расходы на приобретение сырья и материалов</t>
  </si>
  <si>
    <t>Материальные расходы
(сумма строк 111,112,113)</t>
  </si>
  <si>
    <t>в том числе по расчетам с покупателями и заказчиками</t>
  </si>
  <si>
    <t>900</t>
  </si>
  <si>
    <t>1000</t>
  </si>
  <si>
    <t>Расшифровка дебиторской задолженности, заемных средств и стоимости активов</t>
  </si>
  <si>
    <t>Прочие доходы</t>
  </si>
  <si>
    <t>Прибыль до налогообложения</t>
  </si>
  <si>
    <t>Налог на прибыль</t>
  </si>
  <si>
    <t>Чистая прибыль</t>
  </si>
  <si>
    <t>Субъект РФ: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</si>
  <si>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основании, территориальным сетевым организациям, согласно форме "Отчет о прибылях и убытках"</t>
  </si>
  <si>
    <t xml:space="preserve">** Заполняется субъектами естественных монополий, оказывающими услуги по передаче электрической энергии по электрическим сетям, </t>
  </si>
  <si>
    <t>принадлежащим на праве собственности или ином законном основании территориальным сетевым организациям, в нескольких субъектах РФ</t>
  </si>
  <si>
    <t>Проценты к получению</t>
  </si>
  <si>
    <t>Справочно:</t>
  </si>
  <si>
    <t>из графы 10 по видам деятельности*</t>
  </si>
  <si>
    <t>из графы 9: по Субъекту РФ,  указанному в заголовке формы **</t>
  </si>
  <si>
    <t>гр.6,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</t>
  </si>
  <si>
    <t>гр. 7, 12 - оказание услуг по технологическому присоединению к электрическим сетям</t>
  </si>
  <si>
    <t>Таблица 1.3</t>
  </si>
  <si>
    <t>Справочные показатели:</t>
  </si>
  <si>
    <t>Из строки 100 прямые расходы</t>
  </si>
  <si>
    <t>Из строки 100 косвенные расходы</t>
  </si>
  <si>
    <t>** 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</t>
  </si>
  <si>
    <t>Справочно: среднесписочная численность промышленно-производственного персонала организации **</t>
  </si>
  <si>
    <t>Приложение к таблице 1.6</t>
  </si>
  <si>
    <t>Таблица 1.6</t>
  </si>
  <si>
    <t>Для остальных субъектов естественных монополий графы 5-8, 10-13 заполняются в целом по предприятию</t>
  </si>
  <si>
    <t>1100</t>
  </si>
  <si>
    <t>250</t>
  </si>
  <si>
    <t>Расходы, не учитываемые в целях налогообложения прибыли, всего, в том числе
(сумма строк 210,220,230,240,250)</t>
  </si>
  <si>
    <t>Управленческий персонал</t>
  </si>
  <si>
    <t>Специалисты и технические исполнители</t>
  </si>
  <si>
    <t>Основные производственные рабочие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</si>
  <si>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</si>
  <si>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СН1</t>
  </si>
  <si>
    <t>СН2</t>
  </si>
  <si>
    <t>НН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</si>
  <si>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</si>
  <si>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перевооружением основных средств</t>
  </si>
  <si>
    <t>материальные расходы</t>
  </si>
  <si>
    <t>расходы на оплату труда и выплату страховых взносов</t>
  </si>
  <si>
    <t>прочие расходы</t>
  </si>
  <si>
    <t>ВН</t>
  </si>
  <si>
    <t>Расходы на ремонт основных средств (включая арендованные) всего, в том числе:</t>
  </si>
  <si>
    <t>расходы на ремонт основных средств, выполняемый подрядным способом</t>
  </si>
  <si>
    <t>164170, Архангельская область, г. Мирный, ул. Неделина, д. 6А</t>
  </si>
  <si>
    <t>Архангельская область</t>
  </si>
  <si>
    <t xml:space="preserve">                        Фамилия, имя, отчество</t>
  </si>
  <si>
    <t>МУП МГЭС</t>
  </si>
  <si>
    <t>164170, г. Мирный, ул. Неделина, 6А</t>
  </si>
  <si>
    <t>Оплата коммунальных услуг (отопление, водопотребление, водоотведение)</t>
  </si>
  <si>
    <t xml:space="preserve">Прочие расходы из прибыли в отчетном периоде </t>
  </si>
  <si>
    <t>Отчисления в местный бюджет за пользование имуществом</t>
  </si>
  <si>
    <t>Годовая</t>
  </si>
  <si>
    <t xml:space="preserve">Годовая </t>
  </si>
  <si>
    <t>Расходы на ремонт основных средств, выполняемые подрядным способом, в т.ч.</t>
  </si>
  <si>
    <t>годовое вознграждение директору за счет прибыли</t>
  </si>
  <si>
    <t>списание резерва по сомнительным долгам с истекшим сроком исковой давности</t>
  </si>
  <si>
    <t>Муниципальное унитарное предприятие городского округа Архангельской  области "Мирный" "Мирнинские городские электросети"</t>
  </si>
  <si>
    <t>Заполняется отдельно по каждому субъекту РФ (Архангельская область)</t>
  </si>
  <si>
    <t>Оплата услуг ОАО !ФСК ЕЭС"</t>
  </si>
  <si>
    <t>И.А. Казьбанов</t>
  </si>
  <si>
    <t>в том числе текущий налог на прибыль</t>
  </si>
  <si>
    <t>отложенный налог на прибыль</t>
  </si>
  <si>
    <t>Прочее</t>
  </si>
  <si>
    <t>2023 год</t>
  </si>
  <si>
    <t>И.Ю. Кожевникова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</si>
</sst>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52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Arial Cyr"/>
      <family val="0"/>
    </font>
    <font>
      <b/>
      <sz val="9"/>
      <name val="Tahoma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u val="single"/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4"/>
      <color indexed="10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6" applyBorder="0">
      <alignment horizontal="center" vertical="center" wrapText="1"/>
      <protection/>
    </xf>
    <xf numFmtId="0" fontId="42" fillId="0" borderId="7" applyNumberFormat="0" applyFill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 indent="2"/>
    </xf>
    <xf numFmtId="49" fontId="2" fillId="0" borderId="11" xfId="0" applyNumberFormat="1" applyFont="1" applyFill="1" applyBorder="1" applyAlignment="1">
      <alignment horizontal="left" vertical="center" wrapText="1" indent="3"/>
    </xf>
    <xf numFmtId="49" fontId="2" fillId="0" borderId="11" xfId="0" applyNumberFormat="1" applyFont="1" applyFill="1" applyBorder="1" applyAlignment="1">
      <alignment horizontal="left" vertical="center" wrapText="1" indent="4"/>
    </xf>
    <xf numFmtId="49" fontId="2" fillId="0" borderId="12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1" xfId="0" applyFont="1" applyFill="1" applyBorder="1" applyAlignment="1">
      <alignment horizontal="left" wrapText="1" indent="3"/>
    </xf>
    <xf numFmtId="0" fontId="4" fillId="0" borderId="0" xfId="0" applyFont="1" applyFill="1" applyAlignment="1">
      <alignment/>
    </xf>
    <xf numFmtId="3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 wrapText="1" indent="5"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Continuous" vertical="center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Alignment="1">
      <alignment horizontal="centerContinuous" vertical="top"/>
    </xf>
    <xf numFmtId="0" fontId="1" fillId="0" borderId="0" xfId="0" applyFont="1" applyFill="1" applyAlignment="1">
      <alignment horizontal="left" indent="2"/>
    </xf>
    <xf numFmtId="0" fontId="6" fillId="0" borderId="0" xfId="0" applyNumberFormat="1" applyFont="1" applyFill="1" applyAlignment="1">
      <alignment horizontal="centerContinuous" vertical="center" wrapText="1"/>
    </xf>
    <xf numFmtId="49" fontId="4" fillId="0" borderId="1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4" fillId="0" borderId="0" xfId="0" applyFont="1" applyFill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 indent="3"/>
    </xf>
    <xf numFmtId="0" fontId="4" fillId="0" borderId="0" xfId="0" applyFont="1" applyFill="1" applyAlignment="1">
      <alignment horizontal="left" indent="2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49" fontId="2" fillId="32" borderId="11" xfId="0" applyNumberFormat="1" applyFont="1" applyFill="1" applyBorder="1" applyAlignment="1">
      <alignment horizontal="left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/>
    </xf>
    <xf numFmtId="49" fontId="2" fillId="32" borderId="11" xfId="0" applyNumberFormat="1" applyFont="1" applyFill="1" applyBorder="1" applyAlignment="1">
      <alignment horizontal="left" vertical="center" wrapText="1" indent="2"/>
    </xf>
    <xf numFmtId="0" fontId="2" fillId="33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horizontal="left" vertical="center" wrapText="1"/>
    </xf>
    <xf numFmtId="3" fontId="15" fillId="0" borderId="11" xfId="0" applyNumberFormat="1" applyFont="1" applyFill="1" applyBorder="1" applyAlignment="1">
      <alignment horizontal="center" vertical="center" wrapText="1"/>
    </xf>
    <xf numFmtId="49" fontId="51" fillId="32" borderId="11" xfId="0" applyNumberFormat="1" applyFont="1" applyFill="1" applyBorder="1" applyAlignment="1">
      <alignment horizontal="center" vertical="center" wrapText="1"/>
    </xf>
    <xf numFmtId="192" fontId="2" fillId="33" borderId="11" xfId="0" applyNumberFormat="1" applyFont="1" applyFill="1" applyBorder="1" applyAlignment="1">
      <alignment/>
    </xf>
    <xf numFmtId="0" fontId="15" fillId="0" borderId="11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center" wrapText="1"/>
    </xf>
    <xf numFmtId="0" fontId="2" fillId="33" borderId="0" xfId="0" applyFont="1" applyFill="1" applyBorder="1" applyAlignment="1">
      <alignment/>
    </xf>
    <xf numFmtId="0" fontId="13" fillId="33" borderId="11" xfId="0" applyFont="1" applyFill="1" applyBorder="1" applyAlignment="1">
      <alignment horizontal="center" vertical="center" wrapText="1"/>
    </xf>
    <xf numFmtId="3" fontId="13" fillId="33" borderId="13" xfId="0" applyNumberFormat="1" applyFont="1" applyFill="1" applyBorder="1" applyAlignment="1">
      <alignment horizontal="center" vertical="center"/>
    </xf>
    <xf numFmtId="49" fontId="15" fillId="33" borderId="11" xfId="0" applyNumberFormat="1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3" fontId="15" fillId="33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13" fillId="33" borderId="0" xfId="0" applyFont="1" applyFill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3" fontId="4" fillId="33" borderId="13" xfId="0" applyNumberFormat="1" applyFont="1" applyFill="1" applyBorder="1" applyAlignment="1">
      <alignment horizontal="center" vertical="center"/>
    </xf>
    <xf numFmtId="3" fontId="4" fillId="33" borderId="13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192" fontId="4" fillId="33" borderId="11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vertical="center" wrapText="1"/>
    </xf>
    <xf numFmtId="49" fontId="2" fillId="33" borderId="16" xfId="0" applyNumberFormat="1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Continuous" vertical="center" wrapText="1"/>
    </xf>
    <xf numFmtId="0" fontId="4" fillId="33" borderId="14" xfId="0" applyFont="1" applyFill="1" applyBorder="1" applyAlignment="1">
      <alignment vertical="center" wrapText="1"/>
    </xf>
    <xf numFmtId="0" fontId="5" fillId="33" borderId="0" xfId="0" applyFont="1" applyFill="1" applyAlignment="1">
      <alignment horizontal="right"/>
    </xf>
    <xf numFmtId="0" fontId="6" fillId="33" borderId="0" xfId="0" applyNumberFormat="1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right"/>
    </xf>
    <xf numFmtId="0" fontId="2" fillId="33" borderId="0" xfId="0" applyFont="1" applyFill="1" applyAlignment="1">
      <alignment horizontal="left" vertical="center" wrapText="1"/>
    </xf>
    <xf numFmtId="0" fontId="3" fillId="33" borderId="14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Continuous" vertical="top"/>
    </xf>
    <xf numFmtId="3" fontId="15" fillId="33" borderId="11" xfId="0" applyNumberFormat="1" applyFont="1" applyFill="1" applyBorder="1" applyAlignment="1">
      <alignment horizontal="center"/>
    </xf>
    <xf numFmtId="3" fontId="15" fillId="0" borderId="11" xfId="0" applyNumberFormat="1" applyFont="1" applyFill="1" applyBorder="1" applyAlignment="1">
      <alignment horizontal="center"/>
    </xf>
    <xf numFmtId="192" fontId="15" fillId="33" borderId="11" xfId="0" applyNumberFormat="1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B2:O69"/>
  <sheetViews>
    <sheetView showGridLines="0" tabSelected="1" view="pageBreakPreview" zoomScale="70" zoomScaleNormal="85" zoomScaleSheetLayoutView="70" zoomScalePageLayoutView="0" workbookViewId="0" topLeftCell="A25">
      <selection activeCell="N50" sqref="N50"/>
    </sheetView>
  </sheetViews>
  <sheetFormatPr defaultColWidth="9.140625" defaultRowHeight="12.75"/>
  <cols>
    <col min="1" max="1" width="2.421875" style="10" customWidth="1"/>
    <col min="2" max="2" width="46.57421875" style="10" customWidth="1"/>
    <col min="3" max="3" width="14.8515625" style="51" customWidth="1"/>
    <col min="4" max="4" width="9.140625" style="51" customWidth="1"/>
    <col min="5" max="7" width="20.00390625" style="51" customWidth="1"/>
    <col min="8" max="8" width="22.00390625" style="51" customWidth="1"/>
    <col min="9" max="9" width="20.00390625" style="51" customWidth="1"/>
    <col min="10" max="12" width="20.00390625" style="10" customWidth="1"/>
    <col min="13" max="13" width="21.57421875" style="10" customWidth="1"/>
    <col min="14" max="14" width="20.00390625" style="10" customWidth="1"/>
    <col min="15" max="15" width="31.8515625" style="10" customWidth="1"/>
    <col min="16" max="16384" width="9.140625" style="10" customWidth="1"/>
  </cols>
  <sheetData>
    <row r="2" ht="20.25">
      <c r="O2" s="17" t="s">
        <v>128</v>
      </c>
    </row>
    <row r="4" spans="2:15" ht="92.25" customHeight="1">
      <c r="B4" s="26" t="s">
        <v>119</v>
      </c>
      <c r="C4" s="52"/>
      <c r="D4" s="52"/>
      <c r="E4" s="52"/>
      <c r="F4" s="52"/>
      <c r="G4" s="52"/>
      <c r="H4" s="52"/>
      <c r="I4" s="52"/>
      <c r="J4" s="18"/>
      <c r="K4" s="18"/>
      <c r="L4" s="18"/>
      <c r="M4" s="18"/>
      <c r="N4" s="18"/>
      <c r="O4" s="18"/>
    </row>
    <row r="6" spans="2:15" ht="51" customHeight="1">
      <c r="B6" s="9" t="s">
        <v>4</v>
      </c>
      <c r="C6" s="88" t="s">
        <v>46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</row>
    <row r="7" spans="2:15" ht="18.75">
      <c r="B7" s="9" t="s">
        <v>5</v>
      </c>
      <c r="C7" s="90" t="s">
        <v>164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</row>
    <row r="8" spans="2:15" ht="18.75">
      <c r="B8" s="9" t="s">
        <v>19</v>
      </c>
      <c r="C8" s="88" t="s">
        <v>169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</row>
    <row r="9" ht="18.75">
      <c r="B9" s="9"/>
    </row>
    <row r="10" spans="2:15" ht="18.75">
      <c r="B10" s="9" t="s">
        <v>20</v>
      </c>
      <c r="H10" s="53"/>
      <c r="I10" s="53"/>
      <c r="J10" s="11"/>
      <c r="K10" s="11"/>
      <c r="L10" s="11"/>
      <c r="M10" s="12"/>
      <c r="N10" s="12" t="s">
        <v>158</v>
      </c>
      <c r="O10" s="12"/>
    </row>
    <row r="11" spans="2:15" ht="18.75">
      <c r="B11" s="9" t="s">
        <v>21</v>
      </c>
      <c r="H11" s="53"/>
      <c r="I11" s="53"/>
      <c r="J11" s="11"/>
      <c r="K11" s="11"/>
      <c r="L11" s="11"/>
      <c r="M11" s="12">
        <v>2925004243</v>
      </c>
      <c r="N11" s="12"/>
      <c r="O11" s="12"/>
    </row>
    <row r="12" spans="2:15" ht="18.75">
      <c r="B12" s="9" t="s">
        <v>22</v>
      </c>
      <c r="H12" s="53"/>
      <c r="I12" s="53"/>
      <c r="J12" s="11"/>
      <c r="K12" s="11"/>
      <c r="L12" s="11"/>
      <c r="M12" s="12" t="s">
        <v>159</v>
      </c>
      <c r="N12" s="12"/>
      <c r="O12" s="12"/>
    </row>
    <row r="13" spans="2:15" ht="18.75">
      <c r="B13" s="9" t="s">
        <v>118</v>
      </c>
      <c r="H13" s="53"/>
      <c r="I13" s="53"/>
      <c r="J13" s="11"/>
      <c r="K13" s="11"/>
      <c r="L13" s="11"/>
      <c r="M13" s="12" t="s">
        <v>156</v>
      </c>
      <c r="N13" s="12"/>
      <c r="O13" s="12"/>
    </row>
    <row r="14" spans="2:15" ht="22.5">
      <c r="B14" s="9" t="s">
        <v>23</v>
      </c>
      <c r="H14" s="53"/>
      <c r="I14" s="53"/>
      <c r="J14" s="11"/>
      <c r="K14" s="11"/>
      <c r="L14" s="36"/>
      <c r="M14" s="37" t="s">
        <v>175</v>
      </c>
      <c r="N14" s="12"/>
      <c r="O14" s="12"/>
    </row>
    <row r="15" spans="8:15" ht="37.5" customHeight="1">
      <c r="H15" s="53"/>
      <c r="I15" s="53"/>
      <c r="J15" s="11"/>
      <c r="K15" s="11"/>
      <c r="L15" s="11"/>
      <c r="M15" s="11"/>
      <c r="O15" s="19"/>
    </row>
    <row r="16" spans="2:15" ht="32.25" customHeight="1">
      <c r="B16" s="93" t="s">
        <v>6</v>
      </c>
      <c r="C16" s="91" t="s">
        <v>7</v>
      </c>
      <c r="D16" s="91" t="s">
        <v>18</v>
      </c>
      <c r="E16" s="91" t="s">
        <v>30</v>
      </c>
      <c r="F16" s="91" t="s">
        <v>29</v>
      </c>
      <c r="G16" s="89" t="s">
        <v>27</v>
      </c>
      <c r="H16" s="89"/>
      <c r="I16" s="89"/>
      <c r="J16" s="93" t="s">
        <v>31</v>
      </c>
      <c r="K16" s="93" t="s">
        <v>125</v>
      </c>
      <c r="L16" s="95" t="s">
        <v>124</v>
      </c>
      <c r="M16" s="95"/>
      <c r="N16" s="95"/>
      <c r="O16" s="93" t="s">
        <v>104</v>
      </c>
    </row>
    <row r="17" spans="2:15" ht="256.5" customHeight="1">
      <c r="B17" s="94"/>
      <c r="C17" s="92"/>
      <c r="D17" s="92"/>
      <c r="E17" s="92"/>
      <c r="F17" s="92"/>
      <c r="G17" s="54" t="s">
        <v>24</v>
      </c>
      <c r="H17" s="54" t="s">
        <v>25</v>
      </c>
      <c r="I17" s="54" t="s">
        <v>26</v>
      </c>
      <c r="J17" s="94"/>
      <c r="K17" s="94"/>
      <c r="L17" s="43" t="s">
        <v>24</v>
      </c>
      <c r="M17" s="43" t="s">
        <v>25</v>
      </c>
      <c r="N17" s="43" t="s">
        <v>26</v>
      </c>
      <c r="O17" s="94"/>
    </row>
    <row r="18" spans="2:15" ht="14.25" customHeight="1">
      <c r="B18" s="44">
        <v>1</v>
      </c>
      <c r="C18" s="55">
        <v>2</v>
      </c>
      <c r="D18" s="55">
        <v>3</v>
      </c>
      <c r="E18" s="55">
        <v>4</v>
      </c>
      <c r="F18" s="55">
        <v>5</v>
      </c>
      <c r="G18" s="55">
        <v>6</v>
      </c>
      <c r="H18" s="55">
        <v>7</v>
      </c>
      <c r="I18" s="55">
        <v>8</v>
      </c>
      <c r="J18" s="44">
        <v>9</v>
      </c>
      <c r="K18" s="44">
        <v>10</v>
      </c>
      <c r="L18" s="44">
        <v>11</v>
      </c>
      <c r="M18" s="44">
        <v>12</v>
      </c>
      <c r="N18" s="44">
        <v>13</v>
      </c>
      <c r="O18" s="44">
        <v>14</v>
      </c>
    </row>
    <row r="19" spans="2:15" ht="139.5">
      <c r="B19" s="45" t="s">
        <v>32</v>
      </c>
      <c r="C19" s="56" t="s">
        <v>8</v>
      </c>
      <c r="D19" s="56" t="s">
        <v>9</v>
      </c>
      <c r="E19" s="83">
        <v>144863</v>
      </c>
      <c r="F19" s="83">
        <v>144863</v>
      </c>
      <c r="G19" s="83">
        <v>142378</v>
      </c>
      <c r="H19" s="83">
        <v>403</v>
      </c>
      <c r="I19" s="83">
        <v>2082</v>
      </c>
      <c r="J19" s="83">
        <f>K19</f>
        <v>131848</v>
      </c>
      <c r="K19" s="83">
        <f>L19+M19+N19</f>
        <v>131848</v>
      </c>
      <c r="L19" s="83">
        <v>129178</v>
      </c>
      <c r="M19" s="83">
        <v>303</v>
      </c>
      <c r="N19" s="83">
        <v>2367</v>
      </c>
      <c r="O19" s="84">
        <f>O20+O21</f>
        <v>0</v>
      </c>
    </row>
    <row r="20" spans="2:15" ht="74.25" customHeight="1">
      <c r="B20" s="45" t="s">
        <v>33</v>
      </c>
      <c r="C20" s="56" t="s">
        <v>8</v>
      </c>
      <c r="D20" s="56" t="s">
        <v>10</v>
      </c>
      <c r="E20" s="83">
        <v>93924</v>
      </c>
      <c r="F20" s="83">
        <v>93924</v>
      </c>
      <c r="G20" s="83">
        <v>93446</v>
      </c>
      <c r="H20" s="83">
        <v>51</v>
      </c>
      <c r="I20" s="83">
        <v>427</v>
      </c>
      <c r="J20" s="83">
        <f aca="true" t="shared" si="0" ref="J20:J35">K20</f>
        <v>125246</v>
      </c>
      <c r="K20" s="83">
        <f aca="true" t="shared" si="1" ref="K20:K35">L20+M20+N20</f>
        <v>125246</v>
      </c>
      <c r="L20" s="83">
        <v>124144</v>
      </c>
      <c r="M20" s="83">
        <v>72</v>
      </c>
      <c r="N20" s="83">
        <v>1030</v>
      </c>
      <c r="O20" s="84"/>
    </row>
    <row r="21" spans="2:15" ht="23.25">
      <c r="B21" s="45" t="s">
        <v>34</v>
      </c>
      <c r="C21" s="56" t="s">
        <v>8</v>
      </c>
      <c r="D21" s="56" t="s">
        <v>11</v>
      </c>
      <c r="E21" s="83">
        <f>E19-E20</f>
        <v>50939</v>
      </c>
      <c r="F21" s="83">
        <f>F19-F20</f>
        <v>50939</v>
      </c>
      <c r="G21" s="83">
        <f>G19-G20</f>
        <v>48932</v>
      </c>
      <c r="H21" s="83">
        <f>H19-H20</f>
        <v>352</v>
      </c>
      <c r="I21" s="83">
        <f>I19-I20</f>
        <v>1655</v>
      </c>
      <c r="J21" s="83">
        <f t="shared" si="0"/>
        <v>6602</v>
      </c>
      <c r="K21" s="83">
        <f t="shared" si="1"/>
        <v>6602</v>
      </c>
      <c r="L21" s="83">
        <v>5034</v>
      </c>
      <c r="M21" s="83">
        <v>231</v>
      </c>
      <c r="N21" s="83">
        <v>1337</v>
      </c>
      <c r="O21" s="84"/>
    </row>
    <row r="22" spans="2:15" ht="23.25">
      <c r="B22" s="45" t="s">
        <v>35</v>
      </c>
      <c r="C22" s="56" t="s">
        <v>8</v>
      </c>
      <c r="D22" s="56" t="s">
        <v>12</v>
      </c>
      <c r="E22" s="83"/>
      <c r="F22" s="83"/>
      <c r="G22" s="83"/>
      <c r="H22" s="83"/>
      <c r="I22" s="83"/>
      <c r="J22" s="83">
        <f t="shared" si="0"/>
        <v>0</v>
      </c>
      <c r="K22" s="83">
        <f t="shared" si="1"/>
        <v>0</v>
      </c>
      <c r="L22" s="83"/>
      <c r="M22" s="83"/>
      <c r="N22" s="83"/>
      <c r="O22" s="84"/>
    </row>
    <row r="23" spans="2:15" ht="23.25">
      <c r="B23" s="45" t="s">
        <v>36</v>
      </c>
      <c r="C23" s="56" t="s">
        <v>8</v>
      </c>
      <c r="D23" s="56" t="s">
        <v>13</v>
      </c>
      <c r="E23" s="83">
        <v>28139</v>
      </c>
      <c r="F23" s="83">
        <v>28139</v>
      </c>
      <c r="G23" s="83">
        <v>27677</v>
      </c>
      <c r="H23" s="83">
        <v>50</v>
      </c>
      <c r="I23" s="83">
        <v>412</v>
      </c>
      <c r="J23" s="83">
        <f t="shared" si="0"/>
        <v>0</v>
      </c>
      <c r="K23" s="83">
        <f t="shared" si="1"/>
        <v>0</v>
      </c>
      <c r="L23" s="83"/>
      <c r="M23" s="83"/>
      <c r="N23" s="83"/>
      <c r="O23" s="84"/>
    </row>
    <row r="24" spans="2:15" ht="23.25">
      <c r="B24" s="45" t="s">
        <v>37</v>
      </c>
      <c r="C24" s="56" t="s">
        <v>8</v>
      </c>
      <c r="D24" s="56" t="s">
        <v>14</v>
      </c>
      <c r="E24" s="83">
        <f>E21-E23</f>
        <v>22800</v>
      </c>
      <c r="F24" s="83">
        <f>F21-F23</f>
        <v>22800</v>
      </c>
      <c r="G24" s="83">
        <f>G21-G23</f>
        <v>21255</v>
      </c>
      <c r="H24" s="83">
        <f>H21-H23</f>
        <v>302</v>
      </c>
      <c r="I24" s="83">
        <f>I21-I23</f>
        <v>1243</v>
      </c>
      <c r="J24" s="83">
        <f t="shared" si="0"/>
        <v>6602</v>
      </c>
      <c r="K24" s="83">
        <f t="shared" si="1"/>
        <v>6602</v>
      </c>
      <c r="L24" s="83">
        <v>5034</v>
      </c>
      <c r="M24" s="83">
        <v>231</v>
      </c>
      <c r="N24" s="83">
        <v>1337</v>
      </c>
      <c r="O24" s="84"/>
    </row>
    <row r="25" spans="2:15" ht="23.25">
      <c r="B25" s="45" t="s">
        <v>122</v>
      </c>
      <c r="C25" s="56" t="s">
        <v>8</v>
      </c>
      <c r="D25" s="56" t="s">
        <v>15</v>
      </c>
      <c r="E25" s="83"/>
      <c r="F25" s="83"/>
      <c r="G25" s="83"/>
      <c r="H25" s="83"/>
      <c r="I25" s="83"/>
      <c r="J25" s="83">
        <f t="shared" si="0"/>
        <v>0</v>
      </c>
      <c r="K25" s="83">
        <f t="shared" si="1"/>
        <v>0</v>
      </c>
      <c r="L25" s="83"/>
      <c r="M25" s="83"/>
      <c r="N25" s="83"/>
      <c r="O25" s="84"/>
    </row>
    <row r="26" spans="2:15" ht="23.25">
      <c r="B26" s="45" t="s">
        <v>38</v>
      </c>
      <c r="C26" s="56" t="s">
        <v>8</v>
      </c>
      <c r="D26" s="56" t="s">
        <v>16</v>
      </c>
      <c r="E26" s="83"/>
      <c r="F26" s="83"/>
      <c r="G26" s="83"/>
      <c r="H26" s="83"/>
      <c r="I26" s="83"/>
      <c r="J26" s="83">
        <f t="shared" si="0"/>
        <v>0</v>
      </c>
      <c r="K26" s="83">
        <f t="shared" si="1"/>
        <v>0</v>
      </c>
      <c r="L26" s="83"/>
      <c r="M26" s="83"/>
      <c r="N26" s="83"/>
      <c r="O26" s="84"/>
    </row>
    <row r="27" spans="2:15" ht="23.25">
      <c r="B27" s="45" t="s">
        <v>114</v>
      </c>
      <c r="C27" s="56" t="s">
        <v>8</v>
      </c>
      <c r="D27" s="56" t="s">
        <v>81</v>
      </c>
      <c r="E27" s="83">
        <v>10566</v>
      </c>
      <c r="F27" s="83"/>
      <c r="G27" s="83"/>
      <c r="H27" s="83"/>
      <c r="I27" s="83"/>
      <c r="J27" s="83">
        <v>9658</v>
      </c>
      <c r="K27" s="83">
        <v>9658</v>
      </c>
      <c r="L27" s="83"/>
      <c r="M27" s="83"/>
      <c r="N27" s="83"/>
      <c r="O27" s="84"/>
    </row>
    <row r="28" spans="2:15" ht="23.25">
      <c r="B28" s="45" t="s">
        <v>39</v>
      </c>
      <c r="C28" s="56" t="s">
        <v>8</v>
      </c>
      <c r="D28" s="56" t="s">
        <v>17</v>
      </c>
      <c r="E28" s="83">
        <v>29873</v>
      </c>
      <c r="F28" s="83"/>
      <c r="G28" s="83"/>
      <c r="H28" s="83"/>
      <c r="I28" s="83"/>
      <c r="J28" s="83">
        <v>11252</v>
      </c>
      <c r="K28" s="83">
        <v>11252</v>
      </c>
      <c r="L28" s="83"/>
      <c r="M28" s="83"/>
      <c r="N28" s="83"/>
      <c r="O28" s="84"/>
    </row>
    <row r="29" spans="2:15" ht="46.5">
      <c r="B29" s="45" t="s">
        <v>115</v>
      </c>
      <c r="C29" s="56" t="s">
        <v>8</v>
      </c>
      <c r="D29" s="56" t="s">
        <v>42</v>
      </c>
      <c r="E29" s="83">
        <f>E24+E27-E28</f>
        <v>3493</v>
      </c>
      <c r="F29" s="83"/>
      <c r="G29" s="83"/>
      <c r="H29" s="83"/>
      <c r="I29" s="83"/>
      <c r="J29" s="83">
        <v>5008</v>
      </c>
      <c r="K29" s="83">
        <v>5008</v>
      </c>
      <c r="L29" s="83"/>
      <c r="M29" s="83"/>
      <c r="N29" s="83"/>
      <c r="O29" s="84"/>
    </row>
    <row r="30" spans="2:15" ht="23.25">
      <c r="B30" s="45" t="s">
        <v>116</v>
      </c>
      <c r="C30" s="56" t="s">
        <v>8</v>
      </c>
      <c r="D30" s="56" t="s">
        <v>43</v>
      </c>
      <c r="E30" s="83">
        <v>1152</v>
      </c>
      <c r="F30" s="83"/>
      <c r="G30" s="83"/>
      <c r="H30" s="83"/>
      <c r="I30" s="83"/>
      <c r="J30" s="83">
        <v>1527</v>
      </c>
      <c r="K30" s="83">
        <v>1527</v>
      </c>
      <c r="L30" s="85"/>
      <c r="M30" s="85"/>
      <c r="N30" s="83"/>
      <c r="O30" s="84"/>
    </row>
    <row r="31" spans="2:15" ht="18.75" customHeight="1">
      <c r="B31" s="50" t="s">
        <v>172</v>
      </c>
      <c r="C31" s="56" t="s">
        <v>8</v>
      </c>
      <c r="D31" s="57"/>
      <c r="E31" s="83">
        <v>699</v>
      </c>
      <c r="F31" s="83"/>
      <c r="G31" s="83"/>
      <c r="H31" s="83"/>
      <c r="I31" s="83"/>
      <c r="J31" s="86">
        <v>1027</v>
      </c>
      <c r="K31" s="86">
        <v>1027</v>
      </c>
      <c r="L31" s="86"/>
      <c r="M31" s="86"/>
      <c r="N31" s="86"/>
      <c r="O31" s="87"/>
    </row>
    <row r="32" spans="2:15" ht="18.75" customHeight="1">
      <c r="B32" s="50" t="s">
        <v>173</v>
      </c>
      <c r="C32" s="56" t="s">
        <v>8</v>
      </c>
      <c r="D32" s="57"/>
      <c r="E32" s="83">
        <v>453</v>
      </c>
      <c r="F32" s="83"/>
      <c r="G32" s="83"/>
      <c r="H32" s="83"/>
      <c r="I32" s="83"/>
      <c r="J32" s="86">
        <v>500</v>
      </c>
      <c r="K32" s="86">
        <v>500</v>
      </c>
      <c r="L32" s="86"/>
      <c r="M32" s="86"/>
      <c r="N32" s="86"/>
      <c r="O32" s="87"/>
    </row>
    <row r="33" spans="2:15" ht="18.75" customHeight="1">
      <c r="B33" s="50" t="s">
        <v>174</v>
      </c>
      <c r="C33" s="56" t="s">
        <v>8</v>
      </c>
      <c r="D33" s="57"/>
      <c r="E33" s="83"/>
      <c r="F33" s="83"/>
      <c r="G33" s="83"/>
      <c r="H33" s="83"/>
      <c r="I33" s="83"/>
      <c r="J33" s="86"/>
      <c r="K33" s="86"/>
      <c r="L33" s="86"/>
      <c r="M33" s="86"/>
      <c r="N33" s="86"/>
      <c r="O33" s="87"/>
    </row>
    <row r="34" spans="2:15" ht="23.25">
      <c r="B34" s="45" t="s">
        <v>117</v>
      </c>
      <c r="C34" s="56" t="s">
        <v>8</v>
      </c>
      <c r="D34" s="56" t="s">
        <v>87</v>
      </c>
      <c r="E34" s="83">
        <f>E29-E30</f>
        <v>2341</v>
      </c>
      <c r="F34" s="83"/>
      <c r="G34" s="83"/>
      <c r="H34" s="83"/>
      <c r="I34" s="83"/>
      <c r="J34" s="83">
        <v>3481</v>
      </c>
      <c r="K34" s="83">
        <v>3481</v>
      </c>
      <c r="L34" s="83"/>
      <c r="M34" s="83"/>
      <c r="N34" s="83"/>
      <c r="O34" s="84"/>
    </row>
    <row r="35" spans="2:15" ht="23.25">
      <c r="B35" s="46" t="s">
        <v>123</v>
      </c>
      <c r="C35" s="56"/>
      <c r="D35" s="56"/>
      <c r="E35" s="83"/>
      <c r="F35" s="83"/>
      <c r="G35" s="83"/>
      <c r="H35" s="83"/>
      <c r="I35" s="83"/>
      <c r="J35" s="83">
        <f t="shared" si="0"/>
        <v>0</v>
      </c>
      <c r="K35" s="83">
        <f t="shared" si="1"/>
        <v>0</v>
      </c>
      <c r="L35" s="59"/>
      <c r="M35" s="59"/>
      <c r="N35" s="83"/>
      <c r="O35" s="47"/>
    </row>
    <row r="36" spans="2:15" ht="102" customHeight="1">
      <c r="B36" s="45" t="s">
        <v>40</v>
      </c>
      <c r="C36" s="56" t="s">
        <v>8</v>
      </c>
      <c r="D36" s="56" t="s">
        <v>44</v>
      </c>
      <c r="E36" s="83">
        <v>17349</v>
      </c>
      <c r="F36" s="83"/>
      <c r="G36" s="83"/>
      <c r="H36" s="83"/>
      <c r="I36" s="83"/>
      <c r="J36" s="83"/>
      <c r="K36" s="83"/>
      <c r="L36" s="85"/>
      <c r="M36" s="85"/>
      <c r="N36" s="83"/>
      <c r="O36" s="84"/>
    </row>
    <row r="37" spans="2:15" ht="69.75">
      <c r="B37" s="45" t="s">
        <v>41</v>
      </c>
      <c r="C37" s="56" t="s">
        <v>8</v>
      </c>
      <c r="D37" s="56" t="s">
        <v>45</v>
      </c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4"/>
    </row>
    <row r="38" ht="18.75">
      <c r="E38" s="58"/>
    </row>
    <row r="39" ht="18.75">
      <c r="B39" s="14" t="s">
        <v>28</v>
      </c>
    </row>
    <row r="40" spans="2:15" ht="21.75" customHeight="1">
      <c r="B40" s="88" t="s">
        <v>126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 ht="21.75" customHeight="1">
      <c r="B41" s="88" t="s">
        <v>127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3" ht="18.75">
      <c r="B43" s="14" t="s">
        <v>120</v>
      </c>
    </row>
    <row r="44" ht="18.75">
      <c r="B44" s="33" t="s">
        <v>121</v>
      </c>
    </row>
    <row r="45" ht="18.75">
      <c r="B45" s="33" t="s">
        <v>136</v>
      </c>
    </row>
    <row r="46" spans="10:15" ht="20.25">
      <c r="J46" s="22"/>
      <c r="K46" s="22"/>
      <c r="L46" s="22"/>
      <c r="M46" s="22"/>
      <c r="N46" s="22"/>
      <c r="O46" s="22"/>
    </row>
    <row r="47" spans="2:15" ht="26.25">
      <c r="B47" s="21" t="s">
        <v>0</v>
      </c>
      <c r="J47" s="22"/>
      <c r="K47" s="22"/>
      <c r="L47" s="23"/>
      <c r="M47" s="23"/>
      <c r="N47" s="22" t="s">
        <v>171</v>
      </c>
      <c r="O47" s="22"/>
    </row>
    <row r="48" spans="2:15" ht="26.25">
      <c r="B48" s="21"/>
      <c r="J48" s="22"/>
      <c r="K48" s="22"/>
      <c r="L48" s="24" t="s">
        <v>3</v>
      </c>
      <c r="M48" s="24"/>
      <c r="N48" s="24" t="s">
        <v>2</v>
      </c>
      <c r="O48" s="24"/>
    </row>
    <row r="49" spans="2:15" ht="26.25">
      <c r="B49" s="21" t="s">
        <v>1</v>
      </c>
      <c r="J49" s="22"/>
      <c r="K49" s="22"/>
      <c r="L49" s="23"/>
      <c r="M49" s="23"/>
      <c r="N49" s="22" t="s">
        <v>176</v>
      </c>
      <c r="O49" s="22"/>
    </row>
    <row r="50" spans="10:15" ht="20.25">
      <c r="J50" s="22"/>
      <c r="K50" s="22"/>
      <c r="L50" s="24" t="s">
        <v>3</v>
      </c>
      <c r="M50" s="24"/>
      <c r="N50" s="24" t="s">
        <v>2</v>
      </c>
      <c r="O50" s="24"/>
    </row>
    <row r="54" ht="18.75">
      <c r="B54" s="25"/>
    </row>
    <row r="55" ht="18.75">
      <c r="B55" s="25"/>
    </row>
    <row r="56" ht="18.75">
      <c r="B56" s="25"/>
    </row>
    <row r="57" ht="18.75">
      <c r="B57" s="25"/>
    </row>
    <row r="58" ht="18.75">
      <c r="B58" s="25"/>
    </row>
    <row r="59" ht="18.75">
      <c r="B59" s="25"/>
    </row>
    <row r="60" ht="18.75">
      <c r="B60" s="25"/>
    </row>
    <row r="61" ht="18.75">
      <c r="B61" s="25"/>
    </row>
    <row r="62" ht="18.75">
      <c r="B62" s="25"/>
    </row>
    <row r="63" ht="18.75">
      <c r="B63" s="25"/>
    </row>
    <row r="64" ht="18.75">
      <c r="B64" s="25"/>
    </row>
    <row r="65" ht="18.75">
      <c r="B65" s="25"/>
    </row>
    <row r="66" ht="18.75">
      <c r="B66" s="25"/>
    </row>
    <row r="67" ht="18.75">
      <c r="B67" s="25"/>
    </row>
    <row r="68" ht="18.75">
      <c r="B68" s="25"/>
    </row>
    <row r="69" ht="18.75">
      <c r="B69" s="25"/>
    </row>
  </sheetData>
  <sheetProtection/>
  <mergeCells count="15">
    <mergeCell ref="B16:B17"/>
    <mergeCell ref="C16:C17"/>
    <mergeCell ref="D16:D17"/>
    <mergeCell ref="E16:E17"/>
    <mergeCell ref="B40:O40"/>
    <mergeCell ref="B41:O41"/>
    <mergeCell ref="C6:O6"/>
    <mergeCell ref="G16:I16"/>
    <mergeCell ref="C8:O8"/>
    <mergeCell ref="C7:O7"/>
    <mergeCell ref="F16:F17"/>
    <mergeCell ref="K16:K17"/>
    <mergeCell ref="L16:N16"/>
    <mergeCell ref="O16:O17"/>
    <mergeCell ref="J16:J17"/>
  </mergeCells>
  <printOptions horizontalCentered="1"/>
  <pageMargins left="0" right="0" top="0.5905511811023623" bottom="0.5905511811023623" header="0" footer="0"/>
  <pageSetup fitToHeight="2" fitToWidth="2" horizontalDpi="600" verticalDpi="600" orientation="portrait" paperSize="9" scale="43" r:id="rId1"/>
  <headerFooter alignWithMargins="0">
    <oddFooter>&amp;C&amp;P</oddFooter>
  </headerFooter>
  <colBreaks count="1" manualBreakCount="1">
    <brk id="11" min="1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B2:Q94"/>
  <sheetViews>
    <sheetView showGridLines="0" view="pageBreakPreview" zoomScale="70" zoomScaleSheetLayoutView="70" zoomScalePageLayoutView="0" workbookViewId="0" topLeftCell="C1">
      <selection activeCell="P94" sqref="P94"/>
    </sheetView>
  </sheetViews>
  <sheetFormatPr defaultColWidth="9.140625" defaultRowHeight="12.75"/>
  <cols>
    <col min="1" max="1" width="0.2890625" style="10" customWidth="1"/>
    <col min="2" max="2" width="79.57421875" style="10" customWidth="1"/>
    <col min="3" max="3" width="0.2890625" style="10" customWidth="1"/>
    <col min="4" max="4" width="10.7109375" style="51" customWidth="1"/>
    <col min="5" max="5" width="16.7109375" style="51" customWidth="1"/>
    <col min="6" max="6" width="16.57421875" style="51" customWidth="1"/>
    <col min="7" max="7" width="15.140625" style="51" customWidth="1"/>
    <col min="8" max="8" width="15.421875" style="51" customWidth="1"/>
    <col min="9" max="9" width="22.140625" style="51" customWidth="1"/>
    <col min="10" max="10" width="17.421875" style="51" customWidth="1"/>
    <col min="11" max="11" width="23.421875" style="51" customWidth="1"/>
    <col min="12" max="12" width="20.00390625" style="51" customWidth="1"/>
    <col min="13" max="13" width="17.28125" style="51" customWidth="1"/>
    <col min="14" max="14" width="16.140625" style="51" customWidth="1"/>
    <col min="15" max="15" width="23.421875" style="51" customWidth="1"/>
    <col min="16" max="16" width="20.140625" style="51" customWidth="1"/>
    <col min="17" max="17" width="26.57421875" style="51" customWidth="1"/>
    <col min="18" max="16384" width="9.140625" style="10" customWidth="1"/>
  </cols>
  <sheetData>
    <row r="1" ht="6.75" customHeight="1"/>
    <row r="2" spans="12:17" ht="20.25">
      <c r="L2" s="75" t="s">
        <v>135</v>
      </c>
      <c r="Q2" s="75"/>
    </row>
    <row r="3" ht="12" customHeight="1" hidden="1"/>
    <row r="4" spans="2:17" ht="84.75" customHeight="1">
      <c r="B4" s="102" t="s">
        <v>106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76"/>
      <c r="N4" s="52"/>
      <c r="O4" s="52"/>
      <c r="P4" s="52"/>
      <c r="Q4" s="52"/>
    </row>
    <row r="6" spans="2:17" ht="54" customHeight="1">
      <c r="B6" s="9" t="s">
        <v>4</v>
      </c>
      <c r="C6" s="35"/>
      <c r="D6" s="103" t="s">
        <v>46</v>
      </c>
      <c r="E6" s="103"/>
      <c r="F6" s="103"/>
      <c r="G6" s="103"/>
      <c r="H6" s="103"/>
      <c r="I6" s="103"/>
      <c r="J6" s="103"/>
      <c r="K6" s="103"/>
      <c r="L6" s="103"/>
      <c r="M6" s="77"/>
      <c r="N6" s="77"/>
      <c r="O6" s="77"/>
      <c r="P6" s="77"/>
      <c r="Q6" s="77"/>
    </row>
    <row r="7" spans="2:17" ht="18.75">
      <c r="B7" s="9" t="s">
        <v>5</v>
      </c>
      <c r="C7" s="90" t="s">
        <v>163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</row>
    <row r="8" spans="2:17" ht="18.75">
      <c r="B8" s="9" t="s">
        <v>19</v>
      </c>
      <c r="C8" s="88" t="s">
        <v>50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ht="18.75">
      <c r="B9" s="9"/>
    </row>
    <row r="10" spans="2:17" ht="18.75">
      <c r="B10" s="9" t="s">
        <v>20</v>
      </c>
      <c r="C10" s="12" t="s">
        <v>168</v>
      </c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1" spans="2:17" ht="18.75">
      <c r="B11" s="9" t="s">
        <v>21</v>
      </c>
      <c r="C11" s="12">
        <v>2925004243</v>
      </c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2:17" ht="18.75">
      <c r="B12" s="9" t="s">
        <v>22</v>
      </c>
      <c r="C12" s="12" t="s">
        <v>155</v>
      </c>
      <c r="H12" s="53"/>
      <c r="I12" s="53"/>
      <c r="J12" s="53"/>
      <c r="K12" s="53"/>
      <c r="L12" s="53"/>
      <c r="M12" s="53"/>
      <c r="N12" s="53"/>
      <c r="O12" s="53"/>
      <c r="P12" s="53"/>
      <c r="Q12" s="53"/>
    </row>
    <row r="13" spans="2:17" ht="18.75">
      <c r="B13" s="9" t="s">
        <v>118</v>
      </c>
      <c r="C13" s="12" t="s">
        <v>156</v>
      </c>
      <c r="D13" s="60"/>
      <c r="E13" s="60"/>
      <c r="F13" s="60"/>
      <c r="G13" s="60"/>
      <c r="H13" s="60"/>
      <c r="I13" s="60"/>
      <c r="J13" s="60"/>
      <c r="K13" s="60"/>
      <c r="L13" s="60"/>
      <c r="M13" s="53"/>
      <c r="N13" s="53"/>
      <c r="O13" s="53"/>
      <c r="P13" s="53"/>
      <c r="Q13" s="53"/>
    </row>
    <row r="14" spans="2:17" ht="22.5">
      <c r="B14" s="9" t="s">
        <v>23</v>
      </c>
      <c r="C14" s="12"/>
      <c r="D14" s="61">
        <v>2023</v>
      </c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8:17" ht="12.75" customHeight="1">
      <c r="H15" s="53"/>
      <c r="I15" s="53"/>
      <c r="J15" s="53"/>
      <c r="K15" s="53"/>
      <c r="L15" s="53"/>
      <c r="M15" s="53"/>
      <c r="N15" s="53"/>
      <c r="O15" s="53"/>
      <c r="Q15" s="78"/>
    </row>
    <row r="16" spans="2:17" ht="33" customHeight="1">
      <c r="B16" s="99" t="s">
        <v>6</v>
      </c>
      <c r="C16" s="99" t="s">
        <v>7</v>
      </c>
      <c r="D16" s="97" t="s">
        <v>18</v>
      </c>
      <c r="E16" s="97" t="s">
        <v>30</v>
      </c>
      <c r="F16" s="97" t="s">
        <v>51</v>
      </c>
      <c r="G16" s="96" t="s">
        <v>52</v>
      </c>
      <c r="H16" s="96"/>
      <c r="I16" s="96"/>
      <c r="J16" s="96"/>
      <c r="K16" s="97" t="s">
        <v>31</v>
      </c>
      <c r="L16" s="97" t="s">
        <v>80</v>
      </c>
      <c r="M16" s="96" t="s">
        <v>53</v>
      </c>
      <c r="N16" s="96"/>
      <c r="O16" s="96"/>
      <c r="P16" s="96"/>
      <c r="Q16" s="97" t="s">
        <v>104</v>
      </c>
    </row>
    <row r="17" spans="2:17" ht="139.5" customHeight="1">
      <c r="B17" s="100"/>
      <c r="C17" s="100"/>
      <c r="D17" s="98"/>
      <c r="E17" s="98"/>
      <c r="F17" s="98"/>
      <c r="G17" s="62" t="s">
        <v>24</v>
      </c>
      <c r="H17" s="62" t="s">
        <v>25</v>
      </c>
      <c r="I17" s="62" t="s">
        <v>75</v>
      </c>
      <c r="J17" s="62" t="s">
        <v>26</v>
      </c>
      <c r="K17" s="98"/>
      <c r="L17" s="98"/>
      <c r="M17" s="62" t="s">
        <v>24</v>
      </c>
      <c r="N17" s="62" t="s">
        <v>25</v>
      </c>
      <c r="O17" s="62" t="s">
        <v>75</v>
      </c>
      <c r="P17" s="62" t="s">
        <v>26</v>
      </c>
      <c r="Q17" s="98"/>
    </row>
    <row r="18" spans="2:17" ht="40.5" customHeight="1">
      <c r="B18" s="8">
        <v>1</v>
      </c>
      <c r="C18" s="8">
        <v>2</v>
      </c>
      <c r="D18" s="63">
        <v>3</v>
      </c>
      <c r="E18" s="63">
        <v>4</v>
      </c>
      <c r="F18" s="63">
        <v>5</v>
      </c>
      <c r="G18" s="63">
        <v>6</v>
      </c>
      <c r="H18" s="63">
        <v>7</v>
      </c>
      <c r="I18" s="64" t="s">
        <v>83</v>
      </c>
      <c r="J18" s="63">
        <v>9</v>
      </c>
      <c r="K18" s="63">
        <v>10</v>
      </c>
      <c r="L18" s="63">
        <v>11</v>
      </c>
      <c r="M18" s="63">
        <v>12</v>
      </c>
      <c r="N18" s="63">
        <v>13</v>
      </c>
      <c r="O18" s="64" t="s">
        <v>92</v>
      </c>
      <c r="P18" s="63">
        <v>15</v>
      </c>
      <c r="Q18" s="63">
        <v>16</v>
      </c>
    </row>
    <row r="19" spans="2:17" s="40" customFormat="1" ht="71.25" customHeight="1">
      <c r="B19" s="38" t="s">
        <v>97</v>
      </c>
      <c r="C19" s="39" t="s">
        <v>8</v>
      </c>
      <c r="D19" s="65" t="s">
        <v>17</v>
      </c>
      <c r="E19" s="66">
        <f aca="true" t="shared" si="0" ref="E19:J19">E20+E28+E33+E41+E42+E43+E46+E47+E48</f>
        <v>122063.1</v>
      </c>
      <c r="F19" s="66">
        <f t="shared" si="0"/>
        <v>115726.40000000001</v>
      </c>
      <c r="G19" s="66">
        <f t="shared" si="0"/>
        <v>121123.7</v>
      </c>
      <c r="H19" s="66">
        <f t="shared" si="0"/>
        <v>100.80000000000001</v>
      </c>
      <c r="I19" s="66">
        <f t="shared" si="0"/>
        <v>115052.2</v>
      </c>
      <c r="J19" s="66">
        <f t="shared" si="0"/>
        <v>838.5999999999999</v>
      </c>
      <c r="K19" s="66">
        <f aca="true" t="shared" si="1" ref="K19:P19">K20+K28+K33+K41+K42+K43+K46+K47+K48</f>
        <v>125246</v>
      </c>
      <c r="L19" s="66">
        <f t="shared" si="1"/>
        <v>125246</v>
      </c>
      <c r="M19" s="66">
        <f t="shared" si="1"/>
        <v>124144</v>
      </c>
      <c r="N19" s="66">
        <f t="shared" si="1"/>
        <v>72</v>
      </c>
      <c r="O19" s="66">
        <f t="shared" si="1"/>
        <v>124216</v>
      </c>
      <c r="P19" s="66">
        <f t="shared" si="1"/>
        <v>1029.9999999999993</v>
      </c>
      <c r="Q19" s="42">
        <f>Q20+Q28+Q33+Q41+Q42+Q43+Q46+Q47+Q48</f>
        <v>0</v>
      </c>
    </row>
    <row r="20" spans="2:17" s="40" customFormat="1" ht="48.75" customHeight="1">
      <c r="B20" s="41" t="s">
        <v>109</v>
      </c>
      <c r="C20" s="39" t="s">
        <v>8</v>
      </c>
      <c r="D20" s="67" t="s">
        <v>42</v>
      </c>
      <c r="E20" s="49">
        <f aca="true" t="shared" si="2" ref="E20:J20">E21+E25+E27</f>
        <v>18816.5</v>
      </c>
      <c r="F20" s="49">
        <f t="shared" si="2"/>
        <v>18816.5</v>
      </c>
      <c r="G20" s="49">
        <f t="shared" si="2"/>
        <v>18784.5</v>
      </c>
      <c r="H20" s="49">
        <f t="shared" si="2"/>
        <v>7.300000000000001</v>
      </c>
      <c r="I20" s="49">
        <f t="shared" si="2"/>
        <v>18791.8</v>
      </c>
      <c r="J20" s="49">
        <f t="shared" si="2"/>
        <v>24.7</v>
      </c>
      <c r="K20" s="42">
        <f aca="true" t="shared" si="3" ref="K20:P20">K21+K22+K27</f>
        <v>16452</v>
      </c>
      <c r="L20" s="42">
        <f t="shared" si="3"/>
        <v>16452</v>
      </c>
      <c r="M20" s="42">
        <f t="shared" si="3"/>
        <v>16448</v>
      </c>
      <c r="N20" s="42">
        <f t="shared" si="3"/>
        <v>1.3</v>
      </c>
      <c r="O20" s="42">
        <f t="shared" si="3"/>
        <v>16449.3</v>
      </c>
      <c r="P20" s="42">
        <f t="shared" si="3"/>
        <v>2.7</v>
      </c>
      <c r="Q20" s="42"/>
    </row>
    <row r="21" spans="2:17" ht="27" customHeight="1">
      <c r="B21" s="4" t="s">
        <v>108</v>
      </c>
      <c r="C21" s="2" t="s">
        <v>8</v>
      </c>
      <c r="D21" s="67" t="s">
        <v>84</v>
      </c>
      <c r="E21" s="49">
        <f>F21</f>
        <v>1450.6000000000001</v>
      </c>
      <c r="F21" s="49">
        <f>I21+J21</f>
        <v>1450.6000000000001</v>
      </c>
      <c r="G21" s="42">
        <v>1421.3</v>
      </c>
      <c r="H21" s="42">
        <v>6.9</v>
      </c>
      <c r="I21" s="49">
        <f aca="true" t="shared" si="4" ref="I21:I32">G21+H21</f>
        <v>1428.2</v>
      </c>
      <c r="J21" s="49">
        <v>22.4</v>
      </c>
      <c r="K21" s="49">
        <f>L21</f>
        <v>1146</v>
      </c>
      <c r="L21" s="49">
        <f>O21+P21</f>
        <v>1146</v>
      </c>
      <c r="M21" s="42">
        <v>1145</v>
      </c>
      <c r="N21" s="42">
        <v>1</v>
      </c>
      <c r="O21" s="49">
        <f aca="true" t="shared" si="5" ref="O21:O27">M21+N21</f>
        <v>1146</v>
      </c>
      <c r="P21" s="49">
        <v>0</v>
      </c>
      <c r="Q21" s="42"/>
    </row>
    <row r="22" spans="2:17" ht="82.5" customHeight="1">
      <c r="B22" s="4" t="s">
        <v>143</v>
      </c>
      <c r="C22" s="6" t="s">
        <v>8</v>
      </c>
      <c r="D22" s="67" t="s">
        <v>85</v>
      </c>
      <c r="E22" s="49">
        <f>F22</f>
        <v>0</v>
      </c>
      <c r="F22" s="49">
        <f>I22+J22</f>
        <v>0</v>
      </c>
      <c r="G22" s="42"/>
      <c r="H22" s="42">
        <v>0</v>
      </c>
      <c r="I22" s="49">
        <f t="shared" si="4"/>
        <v>0</v>
      </c>
      <c r="J22" s="49">
        <v>0</v>
      </c>
      <c r="K22" s="49">
        <f>L22</f>
        <v>14294</v>
      </c>
      <c r="L22" s="49">
        <f>O22+P22</f>
        <v>14294</v>
      </c>
      <c r="M22" s="42">
        <v>14294</v>
      </c>
      <c r="N22" s="42">
        <v>0</v>
      </c>
      <c r="O22" s="49">
        <f t="shared" si="5"/>
        <v>14294</v>
      </c>
      <c r="P22" s="49">
        <v>0</v>
      </c>
      <c r="Q22" s="42"/>
    </row>
    <row r="23" spans="2:17" ht="21.75" customHeight="1">
      <c r="B23" s="16" t="s">
        <v>152</v>
      </c>
      <c r="C23" s="6" t="s">
        <v>8</v>
      </c>
      <c r="D23" s="67"/>
      <c r="E23" s="42"/>
      <c r="F23" s="42"/>
      <c r="G23" s="42"/>
      <c r="H23" s="42"/>
      <c r="I23" s="49">
        <f t="shared" si="4"/>
        <v>0</v>
      </c>
      <c r="J23" s="49">
        <f aca="true" t="shared" si="6" ref="J23:J67">F23-I23</f>
        <v>0</v>
      </c>
      <c r="K23" s="42"/>
      <c r="L23" s="42"/>
      <c r="M23" s="42"/>
      <c r="N23" s="42"/>
      <c r="O23" s="49">
        <f t="shared" si="5"/>
        <v>0</v>
      </c>
      <c r="P23" s="49">
        <f>L23-O23</f>
        <v>0</v>
      </c>
      <c r="Q23" s="42"/>
    </row>
    <row r="24" spans="2:17" ht="23.25" customHeight="1">
      <c r="B24" s="16" t="s">
        <v>144</v>
      </c>
      <c r="C24" s="6" t="s">
        <v>8</v>
      </c>
      <c r="D24" s="67"/>
      <c r="E24" s="42"/>
      <c r="F24" s="42"/>
      <c r="G24" s="42"/>
      <c r="H24" s="42"/>
      <c r="I24" s="49">
        <f t="shared" si="4"/>
        <v>0</v>
      </c>
      <c r="J24" s="49">
        <f t="shared" si="6"/>
        <v>0</v>
      </c>
      <c r="K24" s="42"/>
      <c r="L24" s="42"/>
      <c r="M24" s="42"/>
      <c r="N24" s="42"/>
      <c r="O24" s="49">
        <f t="shared" si="5"/>
        <v>0</v>
      </c>
      <c r="P24" s="49">
        <f>L24-O24</f>
        <v>0</v>
      </c>
      <c r="Q24" s="42"/>
    </row>
    <row r="25" spans="2:17" ht="24.75" customHeight="1">
      <c r="B25" s="16" t="s">
        <v>145</v>
      </c>
      <c r="C25" s="6" t="s">
        <v>8</v>
      </c>
      <c r="D25" s="67"/>
      <c r="E25" s="49">
        <f>F25</f>
        <v>16288.5</v>
      </c>
      <c r="F25" s="49">
        <f>I25</f>
        <v>16288.5</v>
      </c>
      <c r="G25" s="42">
        <v>16288.5</v>
      </c>
      <c r="H25" s="42">
        <v>0</v>
      </c>
      <c r="I25" s="49">
        <f>G25+H25</f>
        <v>16288.5</v>
      </c>
      <c r="J25" s="49">
        <v>0</v>
      </c>
      <c r="K25" s="49">
        <f>L25</f>
        <v>14294</v>
      </c>
      <c r="L25" s="49">
        <f>O25</f>
        <v>14294</v>
      </c>
      <c r="M25" s="42">
        <v>14294</v>
      </c>
      <c r="N25" s="42">
        <v>0</v>
      </c>
      <c r="O25" s="49">
        <f t="shared" si="5"/>
        <v>14294</v>
      </c>
      <c r="P25" s="49">
        <v>0</v>
      </c>
      <c r="Q25" s="42"/>
    </row>
    <row r="26" spans="2:17" ht="24.75" customHeight="1">
      <c r="B26" s="16" t="s">
        <v>146</v>
      </c>
      <c r="C26" s="6" t="s">
        <v>8</v>
      </c>
      <c r="D26" s="67"/>
      <c r="E26" s="42"/>
      <c r="F26" s="42"/>
      <c r="G26" s="42"/>
      <c r="H26" s="42"/>
      <c r="I26" s="49">
        <f t="shared" si="4"/>
        <v>0</v>
      </c>
      <c r="J26" s="49">
        <f t="shared" si="6"/>
        <v>0</v>
      </c>
      <c r="K26" s="42"/>
      <c r="L26" s="42"/>
      <c r="M26" s="42"/>
      <c r="N26" s="42"/>
      <c r="O26" s="49">
        <f t="shared" si="5"/>
        <v>0</v>
      </c>
      <c r="P26" s="49">
        <f>L26-O26</f>
        <v>0</v>
      </c>
      <c r="Q26" s="42"/>
    </row>
    <row r="27" spans="2:17" ht="40.5" customHeight="1">
      <c r="B27" s="4" t="s">
        <v>160</v>
      </c>
      <c r="C27" s="2" t="s">
        <v>8</v>
      </c>
      <c r="D27" s="67" t="s">
        <v>86</v>
      </c>
      <c r="E27" s="49">
        <v>1077.4</v>
      </c>
      <c r="F27" s="49">
        <v>1077.4</v>
      </c>
      <c r="G27" s="42">
        <v>1074.7</v>
      </c>
      <c r="H27" s="42">
        <v>0.4</v>
      </c>
      <c r="I27" s="49">
        <f t="shared" si="4"/>
        <v>1075.1000000000001</v>
      </c>
      <c r="J27" s="49">
        <v>2.3</v>
      </c>
      <c r="K27" s="49">
        <f>L27</f>
        <v>1012</v>
      </c>
      <c r="L27" s="49">
        <f>O27+P27</f>
        <v>1012</v>
      </c>
      <c r="M27" s="42">
        <v>1009</v>
      </c>
      <c r="N27" s="42">
        <v>0.3</v>
      </c>
      <c r="O27" s="49">
        <f t="shared" si="5"/>
        <v>1009.3</v>
      </c>
      <c r="P27" s="49">
        <v>2.7</v>
      </c>
      <c r="Q27" s="42"/>
    </row>
    <row r="28" spans="2:17" s="40" customFormat="1" ht="42" customHeight="1">
      <c r="B28" s="41" t="s">
        <v>98</v>
      </c>
      <c r="C28" s="39" t="s">
        <v>8</v>
      </c>
      <c r="D28" s="67" t="s">
        <v>43</v>
      </c>
      <c r="E28" s="42">
        <f aca="true" t="shared" si="7" ref="E28:J28">E29+E31+E32+E30</f>
        <v>27976.699999999997</v>
      </c>
      <c r="F28" s="42">
        <f t="shared" si="7"/>
        <v>27976.699999999997</v>
      </c>
      <c r="G28" s="42">
        <f t="shared" si="7"/>
        <v>27840</v>
      </c>
      <c r="H28" s="42">
        <f t="shared" si="7"/>
        <v>6.6</v>
      </c>
      <c r="I28" s="42">
        <f t="shared" si="7"/>
        <v>27846.6</v>
      </c>
      <c r="J28" s="42">
        <f t="shared" si="7"/>
        <v>130.1</v>
      </c>
      <c r="K28" s="42">
        <f aca="true" t="shared" si="8" ref="K28:P28">K29+K31+K32+K30</f>
        <v>41213</v>
      </c>
      <c r="L28" s="42">
        <f t="shared" si="8"/>
        <v>41213</v>
      </c>
      <c r="M28" s="42">
        <f t="shared" si="8"/>
        <v>40958</v>
      </c>
      <c r="N28" s="42">
        <f t="shared" si="8"/>
        <v>18</v>
      </c>
      <c r="O28" s="42">
        <f t="shared" si="8"/>
        <v>40976</v>
      </c>
      <c r="P28" s="42">
        <f t="shared" si="8"/>
        <v>237</v>
      </c>
      <c r="Q28" s="42"/>
    </row>
    <row r="29" spans="2:17" ht="30" customHeight="1">
      <c r="B29" s="4" t="s">
        <v>49</v>
      </c>
      <c r="C29" s="2" t="s">
        <v>8</v>
      </c>
      <c r="D29" s="67" t="s">
        <v>93</v>
      </c>
      <c r="E29" s="42"/>
      <c r="F29" s="42"/>
      <c r="G29" s="42"/>
      <c r="H29" s="42"/>
      <c r="I29" s="49">
        <f t="shared" si="4"/>
        <v>0</v>
      </c>
      <c r="J29" s="49">
        <f t="shared" si="6"/>
        <v>0</v>
      </c>
      <c r="K29" s="42"/>
      <c r="L29" s="42"/>
      <c r="M29" s="42"/>
      <c r="N29" s="42"/>
      <c r="O29" s="49">
        <f>M29+N29</f>
        <v>0</v>
      </c>
      <c r="P29" s="49">
        <f>L29-O29</f>
        <v>0</v>
      </c>
      <c r="Q29" s="42"/>
    </row>
    <row r="30" spans="2:17" ht="40.5" customHeight="1">
      <c r="B30" s="4" t="s">
        <v>170</v>
      </c>
      <c r="C30" s="2" t="s">
        <v>8</v>
      </c>
      <c r="D30" s="67" t="s">
        <v>94</v>
      </c>
      <c r="E30" s="42"/>
      <c r="F30" s="42"/>
      <c r="G30" s="42"/>
      <c r="H30" s="42"/>
      <c r="I30" s="49">
        <f t="shared" si="4"/>
        <v>0</v>
      </c>
      <c r="J30" s="49">
        <f t="shared" si="6"/>
        <v>0</v>
      </c>
      <c r="K30" s="42"/>
      <c r="L30" s="42"/>
      <c r="M30" s="42"/>
      <c r="N30" s="42"/>
      <c r="O30" s="49">
        <f>M30+N30</f>
        <v>0</v>
      </c>
      <c r="P30" s="49">
        <f>L30-O30</f>
        <v>0</v>
      </c>
      <c r="Q30" s="42"/>
    </row>
    <row r="31" spans="2:17" ht="51.75" customHeight="1">
      <c r="B31" s="4" t="s">
        <v>73</v>
      </c>
      <c r="C31" s="2" t="s">
        <v>8</v>
      </c>
      <c r="D31" s="67" t="s">
        <v>95</v>
      </c>
      <c r="E31" s="49">
        <f>F31</f>
        <v>24397.6</v>
      </c>
      <c r="F31" s="49">
        <f>I31+J31</f>
        <v>24397.6</v>
      </c>
      <c r="G31" s="42">
        <v>24397.6</v>
      </c>
      <c r="H31" s="42"/>
      <c r="I31" s="49">
        <f t="shared" si="4"/>
        <v>24397.6</v>
      </c>
      <c r="J31" s="49">
        <v>0</v>
      </c>
      <c r="K31" s="49">
        <f>L31</f>
        <v>37788</v>
      </c>
      <c r="L31" s="49">
        <f>O31+P31</f>
        <v>37788</v>
      </c>
      <c r="M31" s="42">
        <v>37788</v>
      </c>
      <c r="N31" s="42"/>
      <c r="O31" s="49">
        <f>M31+N31</f>
        <v>37788</v>
      </c>
      <c r="P31" s="49">
        <v>0</v>
      </c>
      <c r="Q31" s="42"/>
    </row>
    <row r="32" spans="2:17" ht="51.75" customHeight="1">
      <c r="B32" s="4" t="s">
        <v>165</v>
      </c>
      <c r="C32" s="2" t="s">
        <v>8</v>
      </c>
      <c r="D32" s="67" t="s">
        <v>96</v>
      </c>
      <c r="E32" s="49">
        <f>F32</f>
        <v>3579.1</v>
      </c>
      <c r="F32" s="49">
        <f>I32+J32</f>
        <v>3579.1</v>
      </c>
      <c r="G32" s="42">
        <v>3442.4</v>
      </c>
      <c r="H32" s="42">
        <v>6.6</v>
      </c>
      <c r="I32" s="49">
        <f t="shared" si="4"/>
        <v>3449</v>
      </c>
      <c r="J32" s="49">
        <v>130.1</v>
      </c>
      <c r="K32" s="49">
        <f>L32</f>
        <v>3425</v>
      </c>
      <c r="L32" s="49">
        <f>O32+P32</f>
        <v>3425</v>
      </c>
      <c r="M32" s="42">
        <v>3170</v>
      </c>
      <c r="N32" s="42">
        <v>18</v>
      </c>
      <c r="O32" s="49">
        <f>M32+N32</f>
        <v>3188</v>
      </c>
      <c r="P32" s="49">
        <v>237</v>
      </c>
      <c r="Q32" s="42"/>
    </row>
    <row r="33" spans="2:17" s="40" customFormat="1" ht="28.5" customHeight="1">
      <c r="B33" s="41" t="s">
        <v>48</v>
      </c>
      <c r="C33" s="48" t="s">
        <v>8</v>
      </c>
      <c r="D33" s="67" t="s">
        <v>87</v>
      </c>
      <c r="E33" s="42">
        <f aca="true" t="shared" si="9" ref="E33:J33">E34+E35+E36</f>
        <v>39303.100000000006</v>
      </c>
      <c r="F33" s="42">
        <f t="shared" si="9"/>
        <v>32966.4</v>
      </c>
      <c r="G33" s="42">
        <f t="shared" si="9"/>
        <v>38730.4</v>
      </c>
      <c r="H33" s="42">
        <f t="shared" si="9"/>
        <v>52.5</v>
      </c>
      <c r="I33" s="42">
        <f t="shared" si="9"/>
        <v>32610.600000000002</v>
      </c>
      <c r="J33" s="42">
        <f t="shared" si="9"/>
        <v>520.1999999999999</v>
      </c>
      <c r="K33" s="42">
        <f aca="true" t="shared" si="10" ref="K33:P33">K34+K35+K36</f>
        <v>36579</v>
      </c>
      <c r="L33" s="42">
        <f t="shared" si="10"/>
        <v>36579</v>
      </c>
      <c r="M33" s="42">
        <f t="shared" si="10"/>
        <v>35933</v>
      </c>
      <c r="N33" s="42">
        <f t="shared" si="10"/>
        <v>40</v>
      </c>
      <c r="O33" s="42">
        <f t="shared" si="10"/>
        <v>35973</v>
      </c>
      <c r="P33" s="42">
        <f t="shared" si="10"/>
        <v>606</v>
      </c>
      <c r="Q33" s="42"/>
    </row>
    <row r="34" spans="2:17" ht="24.75" customHeight="1">
      <c r="B34" s="16" t="s">
        <v>140</v>
      </c>
      <c r="C34" s="2" t="s">
        <v>8</v>
      </c>
      <c r="D34" s="67"/>
      <c r="E34" s="49">
        <f>G34+H34+J34</f>
        <v>6336.7</v>
      </c>
      <c r="F34" s="42"/>
      <c r="G34" s="42">
        <v>6155.7</v>
      </c>
      <c r="H34" s="42">
        <v>16.6</v>
      </c>
      <c r="I34" s="49"/>
      <c r="J34" s="49">
        <v>164.4</v>
      </c>
      <c r="K34" s="42"/>
      <c r="L34" s="42"/>
      <c r="M34" s="42"/>
      <c r="N34" s="42"/>
      <c r="O34" s="49"/>
      <c r="P34" s="49">
        <f>L34-O34</f>
        <v>0</v>
      </c>
      <c r="Q34" s="42"/>
    </row>
    <row r="35" spans="2:17" ht="21.75" customHeight="1">
      <c r="B35" s="16" t="s">
        <v>141</v>
      </c>
      <c r="C35" s="2" t="s">
        <v>8</v>
      </c>
      <c r="D35" s="67"/>
      <c r="E35" s="49">
        <f>F35</f>
        <v>13642.7</v>
      </c>
      <c r="F35" s="49">
        <f>I35+J35</f>
        <v>13642.7</v>
      </c>
      <c r="G35" s="42">
        <v>13326.7</v>
      </c>
      <c r="H35" s="42">
        <v>26</v>
      </c>
      <c r="I35" s="49">
        <f aca="true" t="shared" si="11" ref="I35:I40">G35+H35</f>
        <v>13352.7</v>
      </c>
      <c r="J35" s="49">
        <v>290</v>
      </c>
      <c r="K35" s="49">
        <f>L35</f>
        <v>12878</v>
      </c>
      <c r="L35" s="49">
        <f>O35+P35</f>
        <v>12878</v>
      </c>
      <c r="M35" s="42">
        <v>12638</v>
      </c>
      <c r="N35" s="42">
        <v>23</v>
      </c>
      <c r="O35" s="49">
        <f>M35+N35</f>
        <v>12661</v>
      </c>
      <c r="P35" s="49">
        <v>217</v>
      </c>
      <c r="Q35" s="42"/>
    </row>
    <row r="36" spans="2:17" ht="23.25" customHeight="1">
      <c r="B36" s="16" t="s">
        <v>142</v>
      </c>
      <c r="C36" s="2" t="s">
        <v>8</v>
      </c>
      <c r="D36" s="67"/>
      <c r="E36" s="49">
        <f>F36</f>
        <v>19323.7</v>
      </c>
      <c r="F36" s="49">
        <f>I36+J36</f>
        <v>19323.7</v>
      </c>
      <c r="G36" s="42">
        <v>19248</v>
      </c>
      <c r="H36" s="42">
        <v>9.9</v>
      </c>
      <c r="I36" s="49">
        <f t="shared" si="11"/>
        <v>19257.9</v>
      </c>
      <c r="J36" s="49">
        <v>65.8</v>
      </c>
      <c r="K36" s="49">
        <f>L36</f>
        <v>23701</v>
      </c>
      <c r="L36" s="49">
        <f>O36+P36</f>
        <v>23701</v>
      </c>
      <c r="M36" s="42">
        <v>23295</v>
      </c>
      <c r="N36" s="42">
        <v>17</v>
      </c>
      <c r="O36" s="49">
        <f>M36+N36</f>
        <v>23312</v>
      </c>
      <c r="P36" s="49">
        <v>389</v>
      </c>
      <c r="Q36" s="42"/>
    </row>
    <row r="37" spans="2:17" ht="40.5" customHeight="1">
      <c r="B37" s="5" t="s">
        <v>133</v>
      </c>
      <c r="C37" s="2" t="s">
        <v>71</v>
      </c>
      <c r="D37" s="67" t="s">
        <v>47</v>
      </c>
      <c r="E37" s="42">
        <v>54.9</v>
      </c>
      <c r="F37" s="42">
        <v>54.9</v>
      </c>
      <c r="G37" s="42">
        <v>54.9</v>
      </c>
      <c r="H37" s="42"/>
      <c r="I37" s="49">
        <f t="shared" si="11"/>
        <v>54.9</v>
      </c>
      <c r="J37" s="49">
        <f>F37-I37</f>
        <v>0</v>
      </c>
      <c r="K37" s="42">
        <v>54.9</v>
      </c>
      <c r="L37" s="42">
        <v>54.9</v>
      </c>
      <c r="M37" s="42">
        <v>54.9</v>
      </c>
      <c r="N37" s="42"/>
      <c r="O37" s="49">
        <f aca="true" t="shared" si="12" ref="O37:O53">M37+N37</f>
        <v>54.9</v>
      </c>
      <c r="P37" s="49">
        <f aca="true" t="shared" si="13" ref="P37:P53">L37-O37</f>
        <v>0</v>
      </c>
      <c r="Q37" s="42"/>
    </row>
    <row r="38" spans="2:17" ht="19.5" customHeight="1">
      <c r="B38" s="16" t="s">
        <v>140</v>
      </c>
      <c r="C38" s="2" t="s">
        <v>71</v>
      </c>
      <c r="D38" s="67"/>
      <c r="E38" s="42">
        <v>3</v>
      </c>
      <c r="F38" s="42">
        <v>3</v>
      </c>
      <c r="G38" s="42">
        <v>3</v>
      </c>
      <c r="H38" s="42"/>
      <c r="I38" s="49">
        <f t="shared" si="11"/>
        <v>3</v>
      </c>
      <c r="J38" s="49">
        <f>F38-I38</f>
        <v>0</v>
      </c>
      <c r="K38" s="42">
        <v>3</v>
      </c>
      <c r="L38" s="42">
        <v>3</v>
      </c>
      <c r="M38" s="42">
        <v>3</v>
      </c>
      <c r="N38" s="42"/>
      <c r="O38" s="49">
        <f t="shared" si="12"/>
        <v>3</v>
      </c>
      <c r="P38" s="49">
        <f t="shared" si="13"/>
        <v>0</v>
      </c>
      <c r="Q38" s="42"/>
    </row>
    <row r="39" spans="2:17" ht="21.75" customHeight="1">
      <c r="B39" s="16" t="s">
        <v>141</v>
      </c>
      <c r="C39" s="2" t="s">
        <v>71</v>
      </c>
      <c r="D39" s="67"/>
      <c r="E39" s="42">
        <v>15</v>
      </c>
      <c r="F39" s="42">
        <v>15</v>
      </c>
      <c r="G39" s="42">
        <v>15</v>
      </c>
      <c r="H39" s="42"/>
      <c r="I39" s="49">
        <f t="shared" si="11"/>
        <v>15</v>
      </c>
      <c r="J39" s="49">
        <f>F39-I39</f>
        <v>0</v>
      </c>
      <c r="K39" s="42">
        <v>15</v>
      </c>
      <c r="L39" s="42">
        <v>15</v>
      </c>
      <c r="M39" s="42">
        <v>15</v>
      </c>
      <c r="N39" s="42"/>
      <c r="O39" s="49">
        <f t="shared" si="12"/>
        <v>15</v>
      </c>
      <c r="P39" s="49">
        <f t="shared" si="13"/>
        <v>0</v>
      </c>
      <c r="Q39" s="42"/>
    </row>
    <row r="40" spans="2:17" ht="29.25" customHeight="1">
      <c r="B40" s="16" t="s">
        <v>142</v>
      </c>
      <c r="C40" s="2" t="s">
        <v>71</v>
      </c>
      <c r="D40" s="67"/>
      <c r="E40" s="42">
        <v>36.9</v>
      </c>
      <c r="F40" s="42">
        <v>36.9</v>
      </c>
      <c r="G40" s="42">
        <v>36.9</v>
      </c>
      <c r="H40" s="42"/>
      <c r="I40" s="49">
        <f t="shared" si="11"/>
        <v>36.9</v>
      </c>
      <c r="J40" s="49">
        <f>F40-I40</f>
        <v>0</v>
      </c>
      <c r="K40" s="42">
        <v>36.9</v>
      </c>
      <c r="L40" s="42">
        <v>36.9</v>
      </c>
      <c r="M40" s="42">
        <v>36.9</v>
      </c>
      <c r="N40" s="42"/>
      <c r="O40" s="49">
        <f t="shared" si="12"/>
        <v>36.9</v>
      </c>
      <c r="P40" s="49">
        <f t="shared" si="13"/>
        <v>0</v>
      </c>
      <c r="Q40" s="42"/>
    </row>
    <row r="41" spans="2:17" s="40" customFormat="1" ht="102" customHeight="1">
      <c r="B41" s="41" t="s">
        <v>55</v>
      </c>
      <c r="C41" s="39" t="s">
        <v>8</v>
      </c>
      <c r="D41" s="67" t="s">
        <v>44</v>
      </c>
      <c r="E41" s="49">
        <f>G41+H41+J41</f>
        <v>12384.6</v>
      </c>
      <c r="F41" s="49">
        <f>E41</f>
        <v>12384.6</v>
      </c>
      <c r="G41" s="42">
        <v>12210.5</v>
      </c>
      <c r="H41" s="42">
        <v>16</v>
      </c>
      <c r="I41" s="49">
        <f aca="true" t="shared" si="14" ref="I41:I49">G41+H41</f>
        <v>12226.5</v>
      </c>
      <c r="J41" s="49">
        <v>158.1</v>
      </c>
      <c r="K41" s="42">
        <v>11450.5</v>
      </c>
      <c r="L41" s="42">
        <v>11450.5</v>
      </c>
      <c r="M41" s="42">
        <v>11262.5</v>
      </c>
      <c r="N41" s="42">
        <v>11.7</v>
      </c>
      <c r="O41" s="49">
        <f t="shared" si="12"/>
        <v>11274.2</v>
      </c>
      <c r="P41" s="49">
        <f t="shared" si="13"/>
        <v>176.29999999999927</v>
      </c>
      <c r="Q41" s="42"/>
    </row>
    <row r="42" spans="2:17" s="40" customFormat="1" ht="24.75" customHeight="1">
      <c r="B42" s="41" t="s">
        <v>56</v>
      </c>
      <c r="C42" s="39" t="s">
        <v>8</v>
      </c>
      <c r="D42" s="67" t="s">
        <v>45</v>
      </c>
      <c r="E42" s="42">
        <v>14609.9</v>
      </c>
      <c r="F42" s="42">
        <v>14609.9</v>
      </c>
      <c r="G42" s="42">
        <v>14609.9</v>
      </c>
      <c r="H42" s="42"/>
      <c r="I42" s="49">
        <f t="shared" si="14"/>
        <v>14609.9</v>
      </c>
      <c r="J42" s="49">
        <f t="shared" si="6"/>
        <v>0</v>
      </c>
      <c r="K42" s="42">
        <v>12516</v>
      </c>
      <c r="L42" s="42">
        <v>12516</v>
      </c>
      <c r="M42" s="42">
        <v>12516</v>
      </c>
      <c r="N42" s="42"/>
      <c r="O42" s="49">
        <f t="shared" si="12"/>
        <v>12516</v>
      </c>
      <c r="P42" s="49">
        <f t="shared" si="13"/>
        <v>0</v>
      </c>
      <c r="Q42" s="42"/>
    </row>
    <row r="43" spans="2:17" s="40" customFormat="1" ht="42" customHeight="1">
      <c r="B43" s="41" t="s">
        <v>99</v>
      </c>
      <c r="C43" s="39" t="s">
        <v>8</v>
      </c>
      <c r="D43" s="67" t="s">
        <v>62</v>
      </c>
      <c r="E43" s="42">
        <f>E44+E45</f>
        <v>0.3</v>
      </c>
      <c r="F43" s="42">
        <f>F44+F45</f>
        <v>0.3</v>
      </c>
      <c r="G43" s="42">
        <f>G44+G45</f>
        <v>0.3</v>
      </c>
      <c r="H43" s="42"/>
      <c r="I43" s="42">
        <f>G43+H43</f>
        <v>0.3</v>
      </c>
      <c r="J43" s="49">
        <f t="shared" si="6"/>
        <v>0</v>
      </c>
      <c r="K43" s="42">
        <v>2.5</v>
      </c>
      <c r="L43" s="42">
        <v>2.5</v>
      </c>
      <c r="M43" s="42">
        <v>2.5</v>
      </c>
      <c r="N43" s="42"/>
      <c r="O43" s="49">
        <f t="shared" si="12"/>
        <v>2.5</v>
      </c>
      <c r="P43" s="49">
        <f t="shared" si="13"/>
        <v>0</v>
      </c>
      <c r="Q43" s="42"/>
    </row>
    <row r="44" spans="2:17" ht="24" customHeight="1">
      <c r="B44" s="5" t="s">
        <v>57</v>
      </c>
      <c r="C44" s="2" t="s">
        <v>8</v>
      </c>
      <c r="D44" s="68">
        <v>161</v>
      </c>
      <c r="E44" s="42">
        <v>0.3</v>
      </c>
      <c r="F44" s="42">
        <v>0.3</v>
      </c>
      <c r="G44" s="42">
        <v>0.3</v>
      </c>
      <c r="H44" s="42"/>
      <c r="I44" s="42">
        <f>G44+H44</f>
        <v>0.3</v>
      </c>
      <c r="J44" s="49">
        <f t="shared" si="6"/>
        <v>0</v>
      </c>
      <c r="K44" s="42">
        <v>2.5</v>
      </c>
      <c r="L44" s="42">
        <v>2.5</v>
      </c>
      <c r="M44" s="42">
        <v>2.5</v>
      </c>
      <c r="N44" s="42"/>
      <c r="O44" s="49">
        <f t="shared" si="12"/>
        <v>2.5</v>
      </c>
      <c r="P44" s="49">
        <f t="shared" si="13"/>
        <v>0</v>
      </c>
      <c r="Q44" s="42"/>
    </row>
    <row r="45" spans="2:17" ht="26.25" customHeight="1">
      <c r="B45" s="5" t="s">
        <v>58</v>
      </c>
      <c r="C45" s="2" t="s">
        <v>8</v>
      </c>
      <c r="D45" s="68">
        <v>162</v>
      </c>
      <c r="E45" s="42"/>
      <c r="F45" s="42"/>
      <c r="G45" s="42"/>
      <c r="H45" s="42"/>
      <c r="I45" s="49">
        <f t="shared" si="14"/>
        <v>0</v>
      </c>
      <c r="J45" s="49">
        <f t="shared" si="6"/>
        <v>0</v>
      </c>
      <c r="K45" s="42"/>
      <c r="L45" s="42"/>
      <c r="M45" s="42"/>
      <c r="N45" s="42"/>
      <c r="O45" s="49">
        <f t="shared" si="12"/>
        <v>0</v>
      </c>
      <c r="P45" s="49">
        <f t="shared" si="13"/>
        <v>0</v>
      </c>
      <c r="Q45" s="42"/>
    </row>
    <row r="46" spans="2:17" s="40" customFormat="1" ht="48" customHeight="1">
      <c r="B46" s="41" t="s">
        <v>72</v>
      </c>
      <c r="C46" s="39" t="s">
        <v>8</v>
      </c>
      <c r="D46" s="67" t="s">
        <v>63</v>
      </c>
      <c r="E46" s="42">
        <v>5383.6</v>
      </c>
      <c r="F46" s="42">
        <v>5383.6</v>
      </c>
      <c r="G46" s="42">
        <v>5383.6</v>
      </c>
      <c r="H46" s="42"/>
      <c r="I46" s="49">
        <f t="shared" si="14"/>
        <v>5383.6</v>
      </c>
      <c r="J46" s="49">
        <f t="shared" si="6"/>
        <v>0</v>
      </c>
      <c r="K46" s="42">
        <v>4255</v>
      </c>
      <c r="L46" s="42">
        <v>4255</v>
      </c>
      <c r="M46" s="42">
        <v>4255</v>
      </c>
      <c r="N46" s="42"/>
      <c r="O46" s="49">
        <f t="shared" si="12"/>
        <v>4255</v>
      </c>
      <c r="P46" s="49">
        <f t="shared" si="13"/>
        <v>0</v>
      </c>
      <c r="Q46" s="42"/>
    </row>
    <row r="47" spans="2:17" ht="45" customHeight="1">
      <c r="B47" s="3" t="s">
        <v>167</v>
      </c>
      <c r="C47" s="2" t="s">
        <v>8</v>
      </c>
      <c r="D47" s="67" t="s">
        <v>64</v>
      </c>
      <c r="E47" s="42"/>
      <c r="F47" s="42"/>
      <c r="G47" s="42"/>
      <c r="H47" s="42"/>
      <c r="I47" s="49">
        <f t="shared" si="14"/>
        <v>0</v>
      </c>
      <c r="J47" s="49">
        <f t="shared" si="6"/>
        <v>0</v>
      </c>
      <c r="K47" s="42"/>
      <c r="L47" s="42"/>
      <c r="M47" s="42"/>
      <c r="N47" s="42"/>
      <c r="O47" s="49">
        <f t="shared" si="12"/>
        <v>0</v>
      </c>
      <c r="P47" s="49">
        <f t="shared" si="13"/>
        <v>0</v>
      </c>
      <c r="Q47" s="42"/>
    </row>
    <row r="48" spans="2:17" s="40" customFormat="1" ht="18.75" customHeight="1">
      <c r="B48" s="41" t="s">
        <v>39</v>
      </c>
      <c r="C48" s="39" t="s">
        <v>8</v>
      </c>
      <c r="D48" s="67" t="s">
        <v>65</v>
      </c>
      <c r="E48" s="42">
        <v>3588.4</v>
      </c>
      <c r="F48" s="42">
        <v>3588.4</v>
      </c>
      <c r="G48" s="42">
        <v>3564.5</v>
      </c>
      <c r="H48" s="42">
        <v>18.4</v>
      </c>
      <c r="I48" s="49">
        <f t="shared" si="14"/>
        <v>3582.9</v>
      </c>
      <c r="J48" s="49">
        <f t="shared" si="6"/>
        <v>5.5</v>
      </c>
      <c r="K48" s="42">
        <v>2778</v>
      </c>
      <c r="L48" s="42">
        <v>2778</v>
      </c>
      <c r="M48" s="42">
        <v>2769</v>
      </c>
      <c r="N48" s="42">
        <v>1</v>
      </c>
      <c r="O48" s="49">
        <f t="shared" si="12"/>
        <v>2770</v>
      </c>
      <c r="P48" s="49">
        <f t="shared" si="13"/>
        <v>8</v>
      </c>
      <c r="Q48" s="42"/>
    </row>
    <row r="49" spans="2:17" ht="58.5" customHeight="1">
      <c r="B49" s="1" t="s">
        <v>139</v>
      </c>
      <c r="C49" s="2" t="s">
        <v>8</v>
      </c>
      <c r="D49" s="67" t="s">
        <v>66</v>
      </c>
      <c r="E49" s="42">
        <v>1902</v>
      </c>
      <c r="F49" s="42">
        <v>1901</v>
      </c>
      <c r="G49" s="42">
        <v>1851</v>
      </c>
      <c r="H49" s="42"/>
      <c r="I49" s="49">
        <f t="shared" si="14"/>
        <v>1851</v>
      </c>
      <c r="J49" s="49">
        <v>51</v>
      </c>
      <c r="K49" s="42">
        <v>1920.4</v>
      </c>
      <c r="L49" s="42">
        <v>1920.4</v>
      </c>
      <c r="M49" s="42">
        <v>1920.4</v>
      </c>
      <c r="N49" s="42"/>
      <c r="O49" s="49">
        <f t="shared" si="12"/>
        <v>1920.4</v>
      </c>
      <c r="P49" s="49">
        <f t="shared" si="13"/>
        <v>0</v>
      </c>
      <c r="Q49" s="42"/>
    </row>
    <row r="50" spans="2:17" ht="24.75" customHeight="1">
      <c r="B50" s="3" t="s">
        <v>74</v>
      </c>
      <c r="C50" s="2"/>
      <c r="D50" s="67" t="s">
        <v>67</v>
      </c>
      <c r="E50" s="42"/>
      <c r="F50" s="42"/>
      <c r="G50" s="42"/>
      <c r="H50" s="42"/>
      <c r="I50" s="49">
        <f aca="true" t="shared" si="15" ref="I50:I67">G50+H50</f>
        <v>0</v>
      </c>
      <c r="J50" s="49">
        <f t="shared" si="6"/>
        <v>0</v>
      </c>
      <c r="K50" s="42"/>
      <c r="L50" s="42"/>
      <c r="M50" s="42"/>
      <c r="N50" s="42"/>
      <c r="O50" s="49">
        <f t="shared" si="12"/>
        <v>0</v>
      </c>
      <c r="P50" s="49">
        <f t="shared" si="13"/>
        <v>0</v>
      </c>
      <c r="Q50" s="42"/>
    </row>
    <row r="51" spans="2:17" ht="26.25" customHeight="1">
      <c r="B51" s="3" t="s">
        <v>59</v>
      </c>
      <c r="C51" s="2" t="s">
        <v>8</v>
      </c>
      <c r="D51" s="67" t="s">
        <v>68</v>
      </c>
      <c r="E51" s="42"/>
      <c r="F51" s="42"/>
      <c r="G51" s="42"/>
      <c r="H51" s="42"/>
      <c r="I51" s="49">
        <f t="shared" si="15"/>
        <v>0</v>
      </c>
      <c r="J51" s="49">
        <f t="shared" si="6"/>
        <v>0</v>
      </c>
      <c r="K51" s="42"/>
      <c r="L51" s="42"/>
      <c r="M51" s="42"/>
      <c r="N51" s="42"/>
      <c r="O51" s="49">
        <f t="shared" si="12"/>
        <v>0</v>
      </c>
      <c r="P51" s="49">
        <f t="shared" si="13"/>
        <v>0</v>
      </c>
      <c r="Q51" s="42"/>
    </row>
    <row r="52" spans="2:17" ht="27" customHeight="1">
      <c r="B52" s="3" t="s">
        <v>60</v>
      </c>
      <c r="C52" s="2" t="s">
        <v>8</v>
      </c>
      <c r="D52" s="67" t="s">
        <v>69</v>
      </c>
      <c r="E52" s="42"/>
      <c r="F52" s="42"/>
      <c r="G52" s="42"/>
      <c r="H52" s="42"/>
      <c r="I52" s="49">
        <f t="shared" si="15"/>
        <v>0</v>
      </c>
      <c r="J52" s="49">
        <f t="shared" si="6"/>
        <v>0</v>
      </c>
      <c r="K52" s="42"/>
      <c r="L52" s="42"/>
      <c r="M52" s="42"/>
      <c r="N52" s="42"/>
      <c r="O52" s="49">
        <f t="shared" si="12"/>
        <v>0</v>
      </c>
      <c r="P52" s="49">
        <f t="shared" si="13"/>
        <v>0</v>
      </c>
      <c r="Q52" s="42"/>
    </row>
    <row r="53" spans="2:17" ht="23.25" customHeight="1">
      <c r="B53" s="3" t="s">
        <v>54</v>
      </c>
      <c r="C53" s="2" t="s">
        <v>8</v>
      </c>
      <c r="D53" s="67" t="s">
        <v>70</v>
      </c>
      <c r="E53" s="42">
        <v>1902</v>
      </c>
      <c r="F53" s="42">
        <v>1902</v>
      </c>
      <c r="G53" s="42">
        <v>1851</v>
      </c>
      <c r="H53" s="42"/>
      <c r="I53" s="49">
        <f t="shared" si="15"/>
        <v>1851</v>
      </c>
      <c r="J53" s="49">
        <v>51</v>
      </c>
      <c r="K53" s="42">
        <v>1920.4</v>
      </c>
      <c r="L53" s="42">
        <v>1920.4</v>
      </c>
      <c r="M53" s="42">
        <v>1920.4</v>
      </c>
      <c r="N53" s="42"/>
      <c r="O53" s="49">
        <f t="shared" si="12"/>
        <v>1920.4</v>
      </c>
      <c r="P53" s="49">
        <f t="shared" si="13"/>
        <v>0</v>
      </c>
      <c r="Q53" s="42"/>
    </row>
    <row r="54" spans="2:17" ht="49.5" customHeight="1">
      <c r="B54" s="3" t="s">
        <v>161</v>
      </c>
      <c r="C54" s="2" t="s">
        <v>8</v>
      </c>
      <c r="D54" s="67" t="s">
        <v>138</v>
      </c>
      <c r="E54" s="42"/>
      <c r="F54" s="42"/>
      <c r="G54" s="42"/>
      <c r="H54" s="42"/>
      <c r="I54" s="49"/>
      <c r="J54" s="49"/>
      <c r="K54" s="42"/>
      <c r="L54" s="42"/>
      <c r="M54" s="42"/>
      <c r="N54" s="42"/>
      <c r="O54" s="49"/>
      <c r="P54" s="49"/>
      <c r="Q54" s="42"/>
    </row>
    <row r="55" spans="2:17" ht="27.75" customHeight="1">
      <c r="B55" s="3" t="s">
        <v>162</v>
      </c>
      <c r="C55" s="2"/>
      <c r="D55" s="69"/>
      <c r="E55" s="42"/>
      <c r="F55" s="42"/>
      <c r="G55" s="42"/>
      <c r="H55" s="42"/>
      <c r="I55" s="49"/>
      <c r="J55" s="49"/>
      <c r="K55" s="42"/>
      <c r="L55" s="42"/>
      <c r="M55" s="42"/>
      <c r="N55" s="42"/>
      <c r="O55" s="49"/>
      <c r="P55" s="49"/>
      <c r="Q55" s="42"/>
    </row>
    <row r="56" spans="2:17" ht="27.75" customHeight="1">
      <c r="B56" s="3" t="s">
        <v>166</v>
      </c>
      <c r="C56" s="2"/>
      <c r="D56" s="69"/>
      <c r="E56" s="42"/>
      <c r="F56" s="42"/>
      <c r="G56" s="42"/>
      <c r="H56" s="42"/>
      <c r="I56" s="49">
        <f t="shared" si="15"/>
        <v>0</v>
      </c>
      <c r="J56" s="49">
        <f t="shared" si="6"/>
        <v>0</v>
      </c>
      <c r="K56" s="42"/>
      <c r="L56" s="42"/>
      <c r="M56" s="42"/>
      <c r="N56" s="42"/>
      <c r="O56" s="49">
        <f aca="true" t="shared" si="16" ref="O56:O67">M56+N56</f>
        <v>0</v>
      </c>
      <c r="P56" s="49">
        <f aca="true" t="shared" si="17" ref="P56:P67">L56-O56</f>
        <v>0</v>
      </c>
      <c r="Q56" s="42"/>
    </row>
    <row r="57" spans="2:17" ht="27" customHeight="1">
      <c r="B57" s="1" t="s">
        <v>61</v>
      </c>
      <c r="C57" s="2" t="s">
        <v>8</v>
      </c>
      <c r="D57" s="67" t="s">
        <v>88</v>
      </c>
      <c r="E57" s="42">
        <v>1152</v>
      </c>
      <c r="F57" s="42">
        <v>1152</v>
      </c>
      <c r="G57" s="42">
        <v>0</v>
      </c>
      <c r="H57" s="42">
        <v>0</v>
      </c>
      <c r="I57" s="49">
        <f t="shared" si="15"/>
        <v>0</v>
      </c>
      <c r="J57" s="49"/>
      <c r="K57" s="42">
        <v>0</v>
      </c>
      <c r="L57" s="42">
        <v>0</v>
      </c>
      <c r="M57" s="42">
        <v>0</v>
      </c>
      <c r="N57" s="42">
        <v>0</v>
      </c>
      <c r="O57" s="49">
        <f t="shared" si="16"/>
        <v>0</v>
      </c>
      <c r="P57" s="49">
        <f t="shared" si="17"/>
        <v>0</v>
      </c>
      <c r="Q57" s="42"/>
    </row>
    <row r="58" spans="2:17" ht="24" customHeight="1">
      <c r="B58" s="27" t="s">
        <v>129</v>
      </c>
      <c r="C58" s="28"/>
      <c r="D58" s="70"/>
      <c r="E58" s="70"/>
      <c r="F58" s="70"/>
      <c r="G58" s="70"/>
      <c r="H58" s="70"/>
      <c r="I58" s="49">
        <f t="shared" si="15"/>
        <v>0</v>
      </c>
      <c r="J58" s="49">
        <f t="shared" si="6"/>
        <v>0</v>
      </c>
      <c r="K58" s="70"/>
      <c r="L58" s="70"/>
      <c r="M58" s="70"/>
      <c r="N58" s="70"/>
      <c r="O58" s="49">
        <f t="shared" si="16"/>
        <v>0</v>
      </c>
      <c r="P58" s="49">
        <f t="shared" si="17"/>
        <v>0</v>
      </c>
      <c r="Q58" s="70"/>
    </row>
    <row r="59" spans="2:17" ht="24.75" customHeight="1">
      <c r="B59" s="29" t="s">
        <v>130</v>
      </c>
      <c r="C59" s="6" t="s">
        <v>8</v>
      </c>
      <c r="D59" s="67" t="s">
        <v>89</v>
      </c>
      <c r="E59" s="42"/>
      <c r="F59" s="49"/>
      <c r="G59" s="42"/>
      <c r="H59" s="42"/>
      <c r="I59" s="49">
        <f t="shared" si="15"/>
        <v>0</v>
      </c>
      <c r="J59" s="49">
        <f t="shared" si="6"/>
        <v>0</v>
      </c>
      <c r="K59" s="42"/>
      <c r="L59" s="49"/>
      <c r="M59" s="42"/>
      <c r="N59" s="42"/>
      <c r="O59" s="49">
        <f t="shared" si="16"/>
        <v>0</v>
      </c>
      <c r="P59" s="49">
        <f t="shared" si="17"/>
        <v>0</v>
      </c>
      <c r="Q59" s="42"/>
    </row>
    <row r="60" spans="2:17" ht="20.25" customHeight="1">
      <c r="B60" s="29" t="s">
        <v>131</v>
      </c>
      <c r="C60" s="6" t="s">
        <v>8</v>
      </c>
      <c r="D60" s="67" t="s">
        <v>90</v>
      </c>
      <c r="E60" s="42"/>
      <c r="F60" s="49"/>
      <c r="G60" s="42"/>
      <c r="H60" s="42"/>
      <c r="I60" s="49">
        <f t="shared" si="15"/>
        <v>0</v>
      </c>
      <c r="J60" s="49">
        <f t="shared" si="6"/>
        <v>0</v>
      </c>
      <c r="K60" s="42"/>
      <c r="L60" s="49"/>
      <c r="M60" s="42"/>
      <c r="N60" s="42"/>
      <c r="O60" s="49">
        <f t="shared" si="16"/>
        <v>0</v>
      </c>
      <c r="P60" s="49">
        <f t="shared" si="17"/>
        <v>0</v>
      </c>
      <c r="Q60" s="42"/>
    </row>
    <row r="61" spans="2:17" ht="76.5" customHeight="1">
      <c r="B61" s="29" t="s">
        <v>148</v>
      </c>
      <c r="C61" s="6" t="s">
        <v>8</v>
      </c>
      <c r="D61" s="68">
        <v>600</v>
      </c>
      <c r="E61" s="42"/>
      <c r="F61" s="42"/>
      <c r="G61" s="42"/>
      <c r="H61" s="42"/>
      <c r="I61" s="49">
        <f t="shared" si="15"/>
        <v>0</v>
      </c>
      <c r="J61" s="49">
        <f t="shared" si="6"/>
        <v>0</v>
      </c>
      <c r="K61" s="42"/>
      <c r="L61" s="42"/>
      <c r="M61" s="42"/>
      <c r="N61" s="42"/>
      <c r="O61" s="49">
        <f t="shared" si="16"/>
        <v>0</v>
      </c>
      <c r="P61" s="49">
        <f t="shared" si="17"/>
        <v>0</v>
      </c>
      <c r="Q61" s="42"/>
    </row>
    <row r="62" spans="2:17" ht="48" customHeight="1">
      <c r="B62" s="34" t="s">
        <v>153</v>
      </c>
      <c r="C62" s="6" t="s">
        <v>8</v>
      </c>
      <c r="D62" s="68">
        <v>700</v>
      </c>
      <c r="E62" s="42">
        <v>1901</v>
      </c>
      <c r="F62" s="42">
        <v>1901</v>
      </c>
      <c r="G62" s="42">
        <v>1901</v>
      </c>
      <c r="H62" s="42"/>
      <c r="I62" s="49">
        <f t="shared" si="15"/>
        <v>1901</v>
      </c>
      <c r="J62" s="49">
        <f t="shared" si="6"/>
        <v>0</v>
      </c>
      <c r="K62" s="42">
        <v>1384</v>
      </c>
      <c r="L62" s="42">
        <v>1384</v>
      </c>
      <c r="M62" s="42">
        <v>1384</v>
      </c>
      <c r="N62" s="42"/>
      <c r="O62" s="49">
        <f t="shared" si="16"/>
        <v>1384</v>
      </c>
      <c r="P62" s="49">
        <f t="shared" si="17"/>
        <v>0</v>
      </c>
      <c r="Q62" s="42"/>
    </row>
    <row r="63" spans="2:17" ht="21.75" customHeight="1">
      <c r="B63" s="13" t="s">
        <v>149</v>
      </c>
      <c r="C63" s="6" t="s">
        <v>8</v>
      </c>
      <c r="D63" s="71"/>
      <c r="E63" s="42"/>
      <c r="F63" s="42"/>
      <c r="G63" s="42"/>
      <c r="H63" s="42"/>
      <c r="I63" s="49">
        <f t="shared" si="15"/>
        <v>0</v>
      </c>
      <c r="J63" s="49">
        <f t="shared" si="6"/>
        <v>0</v>
      </c>
      <c r="K63" s="42"/>
      <c r="L63" s="42"/>
      <c r="M63" s="42"/>
      <c r="N63" s="42"/>
      <c r="O63" s="49">
        <f t="shared" si="16"/>
        <v>0</v>
      </c>
      <c r="P63" s="49">
        <f t="shared" si="17"/>
        <v>0</v>
      </c>
      <c r="Q63" s="42"/>
    </row>
    <row r="64" spans="2:17" ht="29.25" customHeight="1">
      <c r="B64" s="32" t="s">
        <v>150</v>
      </c>
      <c r="C64" s="6" t="s">
        <v>8</v>
      </c>
      <c r="D64" s="71"/>
      <c r="E64" s="42"/>
      <c r="F64" s="42"/>
      <c r="G64" s="42"/>
      <c r="H64" s="42"/>
      <c r="I64" s="49">
        <f t="shared" si="15"/>
        <v>0</v>
      </c>
      <c r="J64" s="49">
        <f t="shared" si="6"/>
        <v>0</v>
      </c>
      <c r="K64" s="42"/>
      <c r="L64" s="42"/>
      <c r="M64" s="42"/>
      <c r="N64" s="42"/>
      <c r="O64" s="49">
        <f t="shared" si="16"/>
        <v>0</v>
      </c>
      <c r="P64" s="49">
        <f t="shared" si="17"/>
        <v>0</v>
      </c>
      <c r="Q64" s="42"/>
    </row>
    <row r="65" spans="2:17" ht="33.75" customHeight="1">
      <c r="B65" s="13" t="s">
        <v>154</v>
      </c>
      <c r="C65" s="6" t="s">
        <v>8</v>
      </c>
      <c r="D65" s="71"/>
      <c r="E65" s="42">
        <v>1901</v>
      </c>
      <c r="F65" s="42">
        <v>1901</v>
      </c>
      <c r="G65" s="42">
        <v>1901</v>
      </c>
      <c r="H65" s="42"/>
      <c r="I65" s="49">
        <f t="shared" si="15"/>
        <v>1901</v>
      </c>
      <c r="J65" s="49">
        <f t="shared" si="6"/>
        <v>0</v>
      </c>
      <c r="K65" s="42">
        <v>1384</v>
      </c>
      <c r="L65" s="42">
        <v>1384</v>
      </c>
      <c r="M65" s="42">
        <v>1384</v>
      </c>
      <c r="N65" s="42"/>
      <c r="O65" s="49">
        <f t="shared" si="16"/>
        <v>1384</v>
      </c>
      <c r="P65" s="49">
        <f t="shared" si="17"/>
        <v>0</v>
      </c>
      <c r="Q65" s="42"/>
    </row>
    <row r="66" spans="2:17" ht="16.5" customHeight="1">
      <c r="B66" s="13" t="s">
        <v>151</v>
      </c>
      <c r="C66" s="6" t="s">
        <v>8</v>
      </c>
      <c r="D66" s="71"/>
      <c r="E66" s="42"/>
      <c r="F66" s="42"/>
      <c r="G66" s="42"/>
      <c r="H66" s="42"/>
      <c r="I66" s="49">
        <f t="shared" si="15"/>
        <v>0</v>
      </c>
      <c r="J66" s="49">
        <f t="shared" si="6"/>
        <v>0</v>
      </c>
      <c r="K66" s="42"/>
      <c r="L66" s="42"/>
      <c r="M66" s="42"/>
      <c r="N66" s="42"/>
      <c r="O66" s="49">
        <f t="shared" si="16"/>
        <v>0</v>
      </c>
      <c r="P66" s="49">
        <f t="shared" si="17"/>
        <v>0</v>
      </c>
      <c r="Q66" s="42"/>
    </row>
    <row r="67" spans="2:17" ht="59.25" customHeight="1">
      <c r="B67" s="4" t="s">
        <v>147</v>
      </c>
      <c r="C67" s="6" t="s">
        <v>8</v>
      </c>
      <c r="D67" s="67" t="s">
        <v>91</v>
      </c>
      <c r="E67" s="42"/>
      <c r="F67" s="42"/>
      <c r="G67" s="42"/>
      <c r="H67" s="42"/>
      <c r="I67" s="49">
        <f t="shared" si="15"/>
        <v>0</v>
      </c>
      <c r="J67" s="49">
        <f t="shared" si="6"/>
        <v>0</v>
      </c>
      <c r="K67" s="42"/>
      <c r="L67" s="42"/>
      <c r="M67" s="42"/>
      <c r="N67" s="42"/>
      <c r="O67" s="49">
        <f t="shared" si="16"/>
        <v>0</v>
      </c>
      <c r="P67" s="49">
        <f t="shared" si="17"/>
        <v>0</v>
      </c>
      <c r="Q67" s="42"/>
    </row>
    <row r="68" spans="2:17" ht="59.25" customHeight="1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</row>
    <row r="69" ht="18.75">
      <c r="B69" s="14" t="s">
        <v>28</v>
      </c>
    </row>
    <row r="70" spans="2:17" ht="18.75" customHeight="1">
      <c r="B70" s="88" t="s">
        <v>102</v>
      </c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 ht="18.75" customHeight="1">
      <c r="B71" s="88" t="s">
        <v>103</v>
      </c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 ht="23.25" customHeight="1">
      <c r="B72" s="104" t="s">
        <v>132</v>
      </c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79"/>
      <c r="N72" s="79"/>
      <c r="O72" s="79"/>
      <c r="P72" s="79"/>
      <c r="Q72" s="79"/>
    </row>
    <row r="73" spans="2:17" ht="18.75" customHeight="1">
      <c r="B73" s="30"/>
      <c r="C73" s="30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8" t="s">
        <v>134</v>
      </c>
    </row>
    <row r="74" spans="2:17" ht="18.75" customHeight="1">
      <c r="B74" s="20" t="s">
        <v>113</v>
      </c>
      <c r="C74" s="20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</row>
    <row r="75" spans="2:17" ht="18.75">
      <c r="B75" s="31"/>
      <c r="C75" s="31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</row>
    <row r="76" spans="2:17" ht="18.75" customHeight="1">
      <c r="B76" s="99" t="s">
        <v>6</v>
      </c>
      <c r="C76" s="99" t="s">
        <v>7</v>
      </c>
      <c r="D76" s="97" t="s">
        <v>18</v>
      </c>
      <c r="E76" s="97" t="s">
        <v>105</v>
      </c>
      <c r="F76" s="97" t="s">
        <v>51</v>
      </c>
      <c r="G76" s="96" t="s">
        <v>52</v>
      </c>
      <c r="H76" s="96"/>
      <c r="I76" s="96"/>
      <c r="J76" s="96"/>
      <c r="K76" s="97" t="s">
        <v>107</v>
      </c>
      <c r="L76" s="97" t="s">
        <v>80</v>
      </c>
      <c r="M76" s="96" t="s">
        <v>53</v>
      </c>
      <c r="N76" s="96"/>
      <c r="O76" s="96"/>
      <c r="P76" s="96"/>
      <c r="Q76" s="97" t="s">
        <v>104</v>
      </c>
    </row>
    <row r="77" spans="2:17" ht="135.75" customHeight="1">
      <c r="B77" s="100"/>
      <c r="C77" s="100"/>
      <c r="D77" s="98"/>
      <c r="E77" s="98"/>
      <c r="F77" s="98"/>
      <c r="G77" s="62" t="s">
        <v>24</v>
      </c>
      <c r="H77" s="62" t="s">
        <v>25</v>
      </c>
      <c r="I77" s="62" t="s">
        <v>75</v>
      </c>
      <c r="J77" s="62" t="s">
        <v>26</v>
      </c>
      <c r="K77" s="98"/>
      <c r="L77" s="98"/>
      <c r="M77" s="62" t="s">
        <v>24</v>
      </c>
      <c r="N77" s="62" t="s">
        <v>25</v>
      </c>
      <c r="O77" s="62" t="s">
        <v>75</v>
      </c>
      <c r="P77" s="62" t="s">
        <v>26</v>
      </c>
      <c r="Q77" s="98"/>
    </row>
    <row r="78" spans="2:17" ht="37.5">
      <c r="B78" s="8">
        <v>1</v>
      </c>
      <c r="C78" s="8">
        <v>2</v>
      </c>
      <c r="D78" s="63">
        <v>3</v>
      </c>
      <c r="E78" s="63">
        <v>4</v>
      </c>
      <c r="F78" s="63">
        <v>5</v>
      </c>
      <c r="G78" s="63">
        <v>6</v>
      </c>
      <c r="H78" s="63">
        <v>7</v>
      </c>
      <c r="I78" s="64" t="s">
        <v>83</v>
      </c>
      <c r="J78" s="63">
        <v>9</v>
      </c>
      <c r="K78" s="63">
        <v>10</v>
      </c>
      <c r="L78" s="63">
        <v>11</v>
      </c>
      <c r="M78" s="63">
        <v>12</v>
      </c>
      <c r="N78" s="63">
        <v>13</v>
      </c>
      <c r="O78" s="64" t="s">
        <v>92</v>
      </c>
      <c r="P78" s="63">
        <v>15</v>
      </c>
      <c r="Q78" s="63">
        <v>16</v>
      </c>
    </row>
    <row r="79" spans="2:17" ht="30.75" customHeight="1">
      <c r="B79" s="15" t="s">
        <v>79</v>
      </c>
      <c r="C79" s="2" t="s">
        <v>8</v>
      </c>
      <c r="D79" s="67" t="s">
        <v>111</v>
      </c>
      <c r="E79" s="68">
        <v>111841</v>
      </c>
      <c r="F79" s="68">
        <v>111841</v>
      </c>
      <c r="G79" s="68" t="s">
        <v>82</v>
      </c>
      <c r="H79" s="68" t="s">
        <v>82</v>
      </c>
      <c r="I79" s="68" t="s">
        <v>82</v>
      </c>
      <c r="J79" s="68" t="s">
        <v>82</v>
      </c>
      <c r="K79" s="68">
        <v>90766</v>
      </c>
      <c r="L79" s="68">
        <v>90766</v>
      </c>
      <c r="M79" s="68" t="s">
        <v>82</v>
      </c>
      <c r="N79" s="68" t="s">
        <v>82</v>
      </c>
      <c r="O79" s="68" t="s">
        <v>82</v>
      </c>
      <c r="P79" s="68" t="s">
        <v>82</v>
      </c>
      <c r="Q79" s="68"/>
    </row>
    <row r="80" spans="2:17" ht="24" customHeight="1">
      <c r="B80" s="7" t="s">
        <v>110</v>
      </c>
      <c r="C80" s="2" t="s">
        <v>8</v>
      </c>
      <c r="D80" s="67" t="s">
        <v>47</v>
      </c>
      <c r="E80" s="68"/>
      <c r="F80" s="68" t="s">
        <v>82</v>
      </c>
      <c r="G80" s="68">
        <v>66958</v>
      </c>
      <c r="H80" s="68"/>
      <c r="I80" s="68" t="s">
        <v>82</v>
      </c>
      <c r="J80" s="68" t="s">
        <v>82</v>
      </c>
      <c r="K80" s="68"/>
      <c r="L80" s="68" t="s">
        <v>82</v>
      </c>
      <c r="M80" s="68">
        <v>60692</v>
      </c>
      <c r="N80" s="68"/>
      <c r="O80" s="68" t="s">
        <v>82</v>
      </c>
      <c r="P80" s="68" t="s">
        <v>82</v>
      </c>
      <c r="Q80" s="68"/>
    </row>
    <row r="81" spans="2:17" ht="88.5" customHeight="1">
      <c r="B81" s="1" t="s">
        <v>100</v>
      </c>
      <c r="C81" s="2" t="s">
        <v>8</v>
      </c>
      <c r="D81" s="67" t="s">
        <v>112</v>
      </c>
      <c r="E81" s="68" t="s">
        <v>82</v>
      </c>
      <c r="F81" s="68" t="s">
        <v>82</v>
      </c>
      <c r="G81" s="68"/>
      <c r="H81" s="68"/>
      <c r="I81" s="68" t="s">
        <v>82</v>
      </c>
      <c r="J81" s="68" t="s">
        <v>82</v>
      </c>
      <c r="K81" s="68" t="s">
        <v>82</v>
      </c>
      <c r="L81" s="68" t="s">
        <v>82</v>
      </c>
      <c r="M81" s="68"/>
      <c r="N81" s="68"/>
      <c r="O81" s="68" t="s">
        <v>82</v>
      </c>
      <c r="P81" s="68" t="s">
        <v>82</v>
      </c>
      <c r="Q81" s="42"/>
    </row>
    <row r="82" spans="2:17" ht="81.75" customHeight="1">
      <c r="B82" s="1" t="s">
        <v>101</v>
      </c>
      <c r="C82" s="2" t="s">
        <v>8</v>
      </c>
      <c r="D82" s="67" t="s">
        <v>137</v>
      </c>
      <c r="E82" s="68" t="s">
        <v>82</v>
      </c>
      <c r="F82" s="68" t="s">
        <v>82</v>
      </c>
      <c r="G82" s="68"/>
      <c r="H82" s="68"/>
      <c r="I82" s="68" t="s">
        <v>82</v>
      </c>
      <c r="J82" s="68" t="s">
        <v>82</v>
      </c>
      <c r="K82" s="68" t="s">
        <v>82</v>
      </c>
      <c r="L82" s="68" t="s">
        <v>82</v>
      </c>
      <c r="M82" s="68"/>
      <c r="N82" s="68"/>
      <c r="O82" s="68" t="s">
        <v>82</v>
      </c>
      <c r="P82" s="68" t="s">
        <v>82</v>
      </c>
      <c r="Q82" s="42"/>
    </row>
    <row r="83" spans="2:17" ht="21.75" customHeight="1">
      <c r="B83" s="15" t="s">
        <v>76</v>
      </c>
      <c r="C83" s="2" t="s">
        <v>8</v>
      </c>
      <c r="D83" s="68">
        <v>1200</v>
      </c>
      <c r="E83" s="68">
        <v>499064</v>
      </c>
      <c r="F83" s="68">
        <v>499064</v>
      </c>
      <c r="G83" s="68">
        <v>499064</v>
      </c>
      <c r="H83" s="68" t="s">
        <v>82</v>
      </c>
      <c r="I83" s="68">
        <v>499064</v>
      </c>
      <c r="J83" s="68"/>
      <c r="K83" s="68">
        <v>606902</v>
      </c>
      <c r="L83" s="68">
        <v>606902</v>
      </c>
      <c r="M83" s="68">
        <v>606902</v>
      </c>
      <c r="N83" s="68" t="s">
        <v>82</v>
      </c>
      <c r="O83" s="68">
        <v>606902</v>
      </c>
      <c r="P83" s="68"/>
      <c r="Q83" s="68"/>
    </row>
    <row r="84" spans="2:17" ht="24.75" customHeight="1">
      <c r="B84" s="15" t="s">
        <v>77</v>
      </c>
      <c r="C84" s="2" t="s">
        <v>8</v>
      </c>
      <c r="D84" s="68">
        <v>1300</v>
      </c>
      <c r="E84" s="68"/>
      <c r="F84" s="68"/>
      <c r="G84" s="68" t="s">
        <v>82</v>
      </c>
      <c r="H84" s="68" t="s">
        <v>82</v>
      </c>
      <c r="I84" s="68"/>
      <c r="J84" s="68"/>
      <c r="K84" s="68"/>
      <c r="L84" s="68"/>
      <c r="M84" s="68" t="s">
        <v>82</v>
      </c>
      <c r="N84" s="68" t="s">
        <v>82</v>
      </c>
      <c r="O84" s="68"/>
      <c r="P84" s="68"/>
      <c r="Q84" s="68"/>
    </row>
    <row r="85" spans="2:17" ht="20.25" customHeight="1">
      <c r="B85" s="15" t="s">
        <v>78</v>
      </c>
      <c r="C85" s="2" t="s">
        <v>8</v>
      </c>
      <c r="D85" s="68">
        <v>1400</v>
      </c>
      <c r="E85" s="68"/>
      <c r="F85" s="68"/>
      <c r="G85" s="68" t="s">
        <v>82</v>
      </c>
      <c r="H85" s="68" t="s">
        <v>82</v>
      </c>
      <c r="I85" s="68"/>
      <c r="J85" s="68"/>
      <c r="K85" s="68"/>
      <c r="L85" s="68"/>
      <c r="M85" s="68" t="s">
        <v>82</v>
      </c>
      <c r="N85" s="68" t="s">
        <v>82</v>
      </c>
      <c r="O85" s="68"/>
      <c r="P85" s="68"/>
      <c r="Q85" s="68"/>
    </row>
    <row r="86" ht="18.75">
      <c r="B86" s="14" t="s">
        <v>28</v>
      </c>
    </row>
    <row r="87" spans="2:17" ht="18.75" customHeight="1">
      <c r="B87" s="88" t="s">
        <v>102</v>
      </c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 ht="18.75" customHeight="1">
      <c r="B88" s="88" t="s">
        <v>103</v>
      </c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ht="11.25" customHeight="1"/>
    <row r="90" ht="0.75" customHeight="1" hidden="1"/>
    <row r="91" spans="2:16" ht="96" customHeight="1">
      <c r="B91" s="21" t="s">
        <v>0</v>
      </c>
      <c r="M91" s="80"/>
      <c r="N91" s="80"/>
      <c r="O91" s="80"/>
      <c r="P91" s="81" t="s">
        <v>171</v>
      </c>
    </row>
    <row r="92" spans="2:16" ht="26.25">
      <c r="B92" s="21"/>
      <c r="M92" s="82" t="s">
        <v>3</v>
      </c>
      <c r="N92" s="82"/>
      <c r="O92" s="82"/>
      <c r="P92" s="82" t="s">
        <v>157</v>
      </c>
    </row>
    <row r="93" spans="2:16" ht="37.5" customHeight="1">
      <c r="B93" s="21" t="s">
        <v>1</v>
      </c>
      <c r="M93" s="80"/>
      <c r="N93" s="80"/>
      <c r="O93" s="80"/>
      <c r="P93" s="81" t="s">
        <v>176</v>
      </c>
    </row>
    <row r="94" spans="13:17" ht="20.25">
      <c r="M94" s="82" t="s">
        <v>3</v>
      </c>
      <c r="N94" s="82"/>
      <c r="O94" s="82"/>
      <c r="P94" s="82" t="s">
        <v>2</v>
      </c>
      <c r="Q94" s="82"/>
    </row>
  </sheetData>
  <sheetProtection/>
  <mergeCells count="30">
    <mergeCell ref="B4:L4"/>
    <mergeCell ref="D6:L6"/>
    <mergeCell ref="B72:L72"/>
    <mergeCell ref="G16:J16"/>
    <mergeCell ref="C8:Q8"/>
    <mergeCell ref="C7:Q7"/>
    <mergeCell ref="F16:F17"/>
    <mergeCell ref="L16:L17"/>
    <mergeCell ref="M16:P16"/>
    <mergeCell ref="Q16:Q17"/>
    <mergeCell ref="D76:D77"/>
    <mergeCell ref="E76:E77"/>
    <mergeCell ref="K16:K17"/>
    <mergeCell ref="B16:B17"/>
    <mergeCell ref="C16:C17"/>
    <mergeCell ref="D16:D17"/>
    <mergeCell ref="E16:E17"/>
    <mergeCell ref="B70:Q70"/>
    <mergeCell ref="B71:Q71"/>
    <mergeCell ref="B68:Q68"/>
    <mergeCell ref="B88:Q88"/>
    <mergeCell ref="M76:P76"/>
    <mergeCell ref="Q76:Q77"/>
    <mergeCell ref="B87:Q87"/>
    <mergeCell ref="F76:F77"/>
    <mergeCell ref="G76:J76"/>
    <mergeCell ref="K76:K77"/>
    <mergeCell ref="L76:L77"/>
    <mergeCell ref="B76:B77"/>
    <mergeCell ref="C76:C77"/>
  </mergeCells>
  <printOptions horizontalCentered="1"/>
  <pageMargins left="0" right="0.07874015748031496" top="0.5905511811023623" bottom="0.5905511811023623" header="0" footer="0"/>
  <pageSetup fitToHeight="2" fitToWidth="2" horizontalDpi="600" verticalDpi="600" orientation="portrait" paperSize="8" scale="55" r:id="rId1"/>
  <headerFooter alignWithMargins="0">
    <oddFooter>&amp;C&amp;P</oddFooter>
  </headerFooter>
  <rowBreaks count="1" manualBreakCount="1">
    <brk id="45" min="1" max="16" man="1"/>
  </rowBreaks>
  <colBreaks count="1" manualBreakCount="1">
    <brk id="13" min="1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Yurisconsult</cp:lastModifiedBy>
  <cp:lastPrinted>2024-03-14T07:04:21Z</cp:lastPrinted>
  <dcterms:created xsi:type="dcterms:W3CDTF">1996-10-08T23:32:33Z</dcterms:created>
  <dcterms:modified xsi:type="dcterms:W3CDTF">2024-03-25T09:17:35Z</dcterms:modified>
  <cp:category/>
  <cp:version/>
  <cp:contentType/>
  <cp:contentStatus/>
</cp:coreProperties>
</file>