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showInkAnnotation="0" codeName="ЭтаКнига" defaultThemeVersion="124226"/>
  <xr:revisionPtr revIDLastSave="0" documentId="13_ncr:1_{F9C4F630-D6E1-4519-8803-FF7A702D05C6}" xr6:coauthVersionLast="45" xr6:coauthVersionMax="45" xr10:uidLastSave="{00000000-0000-0000-0000-000000000000}"/>
  <bookViews>
    <workbookView xWindow="-120" yWindow="-120" windowWidth="29040" windowHeight="15840" firstSheet="4" activeTab="10" xr2:uid="{00000000-000D-0000-FFFF-FFFF00000000}"/>
  </bookViews>
  <sheets>
    <sheet name="Титул" sheetId="33" r:id="rId1"/>
    <sheet name="приложение 2" sheetId="34" r:id="rId2"/>
    <sheet name="пиложение 3" sheetId="35" r:id="rId3"/>
    <sheet name="приложение 4" sheetId="36" r:id="rId4"/>
    <sheet name="приложение 5" sheetId="37" r:id="rId5"/>
    <sheet name="1_ПМ_приравн. КС_город" sheetId="23" r:id="rId6"/>
    <sheet name="2_С1_до 15 кВт" sheetId="2" r:id="rId7"/>
    <sheet name="3_С1_до 15 кВт" sheetId="3" r:id="rId8"/>
    <sheet name="2_С1_15-8900 кВт" sheetId="21" r:id="rId9"/>
    <sheet name="3_С1_15-8900кВт" sheetId="20" r:id="rId10"/>
    <sheet name="2_С1_до 15 кВт ВРЕМЕННАЯ" sheetId="28" r:id="rId11"/>
    <sheet name="3_С1_до 15 кВт ВРЕМЕННАЯ" sheetId="29" r:id="rId12"/>
    <sheet name="2_С1_15-8900 кВт ВРЕМЕННАЯ" sheetId="30" r:id="rId13"/>
    <sheet name="3_С1_15-8900кВт ВРЕМЕННАЯ" sheetId="31" r:id="rId14"/>
    <sheet name="5_ПМ_приравн. КС_(город)" sheetId="25" r:id="rId15"/>
    <sheet name="Трудозатраты_до 15 кВт" sheetId="16" state="hidden" r:id="rId16"/>
    <sheet name="Трудозатраты_15-8900 кВт" sheetId="17" state="hidden" r:id="rId17"/>
    <sheet name="Трудозатраты_до 15 кВт_(врем.)" sheetId="26" state="hidden" r:id="rId18"/>
    <sheet name="Трудозатраты_15-8900 кВт_(врем." sheetId="27" state="hidden" r:id="rId19"/>
    <sheet name="Разбивка ДТП по территории" sheetId="32" r:id="rId20"/>
  </sheets>
  <definedNames>
    <definedName name="_xlnm.Print_Titles" localSheetId="5">'1_ПМ_приравн. КС_город'!$8:$9</definedName>
    <definedName name="_xlnm.Print_Titles" localSheetId="14">'5_ПМ_приравн. КС_(город)'!$10:$11</definedName>
    <definedName name="_xlnm.Print_Titles" localSheetId="2">'пиложение 3'!#REF!</definedName>
    <definedName name="_xlnm.Print_Titles" localSheetId="3">'приложение 4'!#REF!</definedName>
    <definedName name="_xlnm.Print_Titles" localSheetId="4">'приложение 5'!$13:$15</definedName>
    <definedName name="_xlnm.Print_Area" localSheetId="5">'1_ПМ_приравн. КС_город'!$B$3:$K$92</definedName>
    <definedName name="_xlnm.Print_Area" localSheetId="8">'2_С1_15-8900 кВт'!$B$3:$G$24</definedName>
    <definedName name="_xlnm.Print_Area" localSheetId="12">'2_С1_15-8900 кВт ВРЕМЕННАЯ'!$B$3:$G$24</definedName>
    <definedName name="_xlnm.Print_Area" localSheetId="6">'2_С1_до 15 кВт'!$B$2:$G$23</definedName>
    <definedName name="_xlnm.Print_Area" localSheetId="10">'2_С1_до 15 кВт ВРЕМЕННАЯ'!$B$2:$G$23</definedName>
    <definedName name="_xlnm.Print_Area" localSheetId="9">'3_С1_15-8900кВт'!$B$2:$N$34</definedName>
    <definedName name="_xlnm.Print_Area" localSheetId="13">'3_С1_15-8900кВт ВРЕМЕННАЯ'!$B$2:$N$34</definedName>
    <definedName name="_xlnm.Print_Area" localSheetId="7">'3_С1_до 15 кВт'!$B$2:$N$34</definedName>
    <definedName name="_xlnm.Print_Area" localSheetId="11">'3_С1_до 15 кВт ВРЕМЕННАЯ'!$B$2:$N$34</definedName>
    <definedName name="_xlnm.Print_Area" localSheetId="14">'5_ПМ_приравн. КС_(город)'!$B$3:$J$47</definedName>
    <definedName name="_xlnm.Print_Area" localSheetId="19">'Разбивка ДТП по территории'!$B$2:$H$26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31" l="1"/>
  <c r="N10" i="31" s="1"/>
  <c r="I10" i="31"/>
  <c r="M10" i="31" s="1"/>
  <c r="H10" i="31"/>
  <c r="L10" i="31" s="1"/>
  <c r="J10" i="20"/>
  <c r="N10" i="20" s="1"/>
  <c r="I10" i="20"/>
  <c r="M10" i="20" s="1"/>
  <c r="H10" i="20"/>
  <c r="L10" i="20" s="1"/>
  <c r="D23" i="32" l="1"/>
  <c r="E23" i="32"/>
  <c r="F23" i="32"/>
  <c r="G23" i="32"/>
  <c r="H23" i="32"/>
  <c r="C23" i="32"/>
  <c r="D22" i="32"/>
  <c r="E22" i="32"/>
  <c r="F22" i="32"/>
  <c r="G22" i="32"/>
  <c r="H22" i="32"/>
  <c r="C22" i="32"/>
  <c r="F30" i="31" l="1"/>
  <c r="E30" i="31"/>
  <c r="D30" i="31"/>
  <c r="F29" i="31"/>
  <c r="E29" i="31"/>
  <c r="D29" i="31"/>
  <c r="F28" i="31"/>
  <c r="E28" i="31"/>
  <c r="D28" i="31"/>
  <c r="F27" i="31"/>
  <c r="E27" i="31"/>
  <c r="D27" i="31"/>
  <c r="D26" i="31" s="1"/>
  <c r="N26" i="31"/>
  <c r="M26" i="31"/>
  <c r="L26" i="31"/>
  <c r="J26" i="31"/>
  <c r="I26" i="31"/>
  <c r="H26" i="31"/>
  <c r="F25" i="31"/>
  <c r="E25" i="31"/>
  <c r="D25" i="31"/>
  <c r="F24" i="31"/>
  <c r="E24" i="31"/>
  <c r="D24" i="31"/>
  <c r="F23" i="31"/>
  <c r="E23" i="31"/>
  <c r="D23" i="31"/>
  <c r="F22" i="31"/>
  <c r="E22" i="31"/>
  <c r="D22" i="31"/>
  <c r="F21" i="31"/>
  <c r="E21" i="31"/>
  <c r="D21" i="31"/>
  <c r="N20" i="31"/>
  <c r="N17" i="31" s="1"/>
  <c r="M20" i="31"/>
  <c r="M17" i="31" s="1"/>
  <c r="M12" i="31" s="1"/>
  <c r="D17" i="30" s="1"/>
  <c r="G17" i="30" s="1"/>
  <c r="L20" i="31"/>
  <c r="L17" i="31" s="1"/>
  <c r="L12" i="31" s="1"/>
  <c r="D14" i="30" s="1"/>
  <c r="G14" i="30" s="1"/>
  <c r="J20" i="31"/>
  <c r="J17" i="31" s="1"/>
  <c r="I20" i="31"/>
  <c r="I17" i="31" s="1"/>
  <c r="H20" i="31"/>
  <c r="H17" i="31" s="1"/>
  <c r="H12" i="31" s="1"/>
  <c r="D13" i="30" s="1"/>
  <c r="G13" i="30" s="1"/>
  <c r="F19" i="31"/>
  <c r="E19" i="31"/>
  <c r="D19" i="31"/>
  <c r="F18" i="31"/>
  <c r="E18" i="31"/>
  <c r="D18" i="31"/>
  <c r="F16" i="31"/>
  <c r="E16" i="31"/>
  <c r="D16" i="31"/>
  <c r="F15" i="31"/>
  <c r="E15" i="31"/>
  <c r="D15" i="31"/>
  <c r="F14" i="31"/>
  <c r="E14" i="31"/>
  <c r="D14" i="31"/>
  <c r="F13" i="31"/>
  <c r="E13" i="31"/>
  <c r="D13" i="31"/>
  <c r="D13" i="29"/>
  <c r="F30" i="29"/>
  <c r="E30" i="29"/>
  <c r="D30" i="29"/>
  <c r="F29" i="29"/>
  <c r="E29" i="29"/>
  <c r="D29" i="29"/>
  <c r="F28" i="29"/>
  <c r="E28" i="29"/>
  <c r="D28" i="29"/>
  <c r="F27" i="29"/>
  <c r="E27" i="29"/>
  <c r="D27" i="29"/>
  <c r="N26" i="29"/>
  <c r="M26" i="29"/>
  <c r="L26" i="29"/>
  <c r="J26" i="29"/>
  <c r="I26" i="29"/>
  <c r="H26" i="29"/>
  <c r="F25" i="29"/>
  <c r="E25" i="29"/>
  <c r="D25" i="29"/>
  <c r="F24" i="29"/>
  <c r="E24" i="29"/>
  <c r="D24" i="29"/>
  <c r="F23" i="29"/>
  <c r="E23" i="29"/>
  <c r="D23" i="29"/>
  <c r="F22" i="29"/>
  <c r="E22" i="29"/>
  <c r="D22" i="29"/>
  <c r="F21" i="29"/>
  <c r="E21" i="29"/>
  <c r="D21" i="29"/>
  <c r="N20" i="29"/>
  <c r="N17" i="29" s="1"/>
  <c r="N12" i="29" s="1"/>
  <c r="D19" i="28" s="1"/>
  <c r="G19" i="28" s="1"/>
  <c r="M20" i="29"/>
  <c r="M17" i="29" s="1"/>
  <c r="M12" i="29" s="1"/>
  <c r="D16" i="28" s="1"/>
  <c r="G16" i="28" s="1"/>
  <c r="L20" i="29"/>
  <c r="L17" i="29" s="1"/>
  <c r="L12" i="29" s="1"/>
  <c r="D13" i="28" s="1"/>
  <c r="G13" i="28" s="1"/>
  <c r="J20" i="29"/>
  <c r="J17" i="29" s="1"/>
  <c r="I20" i="29"/>
  <c r="I17" i="29" s="1"/>
  <c r="I12" i="29" s="1"/>
  <c r="D15" i="28" s="1"/>
  <c r="G15" i="28" s="1"/>
  <c r="H20" i="29"/>
  <c r="H17" i="29" s="1"/>
  <c r="F19" i="29"/>
  <c r="E19" i="29"/>
  <c r="D19" i="29"/>
  <c r="F18" i="29"/>
  <c r="E18" i="29"/>
  <c r="D18" i="29"/>
  <c r="F16" i="29"/>
  <c r="E16" i="29"/>
  <c r="D16" i="29"/>
  <c r="F15" i="29"/>
  <c r="E15" i="29"/>
  <c r="D15" i="29"/>
  <c r="F14" i="29"/>
  <c r="E14" i="29"/>
  <c r="D14" i="29"/>
  <c r="F13" i="29"/>
  <c r="E13" i="29"/>
  <c r="J10" i="29"/>
  <c r="N10" i="29" s="1"/>
  <c r="I10" i="29"/>
  <c r="M10" i="29" s="1"/>
  <c r="H10" i="29"/>
  <c r="L10" i="29" s="1"/>
  <c r="D29" i="20"/>
  <c r="E29" i="20"/>
  <c r="F29" i="20"/>
  <c r="D30" i="20"/>
  <c r="E30" i="20"/>
  <c r="F30" i="20"/>
  <c r="F28" i="20"/>
  <c r="E28" i="20"/>
  <c r="D28" i="20"/>
  <c r="F27" i="20"/>
  <c r="E27" i="20"/>
  <c r="D27" i="20"/>
  <c r="D23" i="20"/>
  <c r="E23" i="20"/>
  <c r="F23" i="20"/>
  <c r="D24" i="20"/>
  <c r="E24" i="20"/>
  <c r="F24" i="20"/>
  <c r="D25" i="20"/>
  <c r="E25" i="20"/>
  <c r="F25" i="20"/>
  <c r="F22" i="20"/>
  <c r="E22" i="20"/>
  <c r="D22" i="20"/>
  <c r="F21" i="20"/>
  <c r="E21" i="20"/>
  <c r="D21" i="20"/>
  <c r="F19" i="20"/>
  <c r="E19" i="20"/>
  <c r="D19" i="20"/>
  <c r="F18" i="20"/>
  <c r="E18" i="20"/>
  <c r="D18" i="20"/>
  <c r="D14" i="20"/>
  <c r="E14" i="20"/>
  <c r="F14" i="20"/>
  <c r="D15" i="20"/>
  <c r="E15" i="20"/>
  <c r="F15" i="20"/>
  <c r="D16" i="20"/>
  <c r="E16" i="20"/>
  <c r="F16" i="20"/>
  <c r="E13" i="20"/>
  <c r="F13" i="20"/>
  <c r="D13" i="20"/>
  <c r="D29" i="3"/>
  <c r="E29" i="3"/>
  <c r="F29" i="3"/>
  <c r="D30" i="3"/>
  <c r="E30" i="3"/>
  <c r="F30" i="3"/>
  <c r="F28" i="3"/>
  <c r="E28" i="3"/>
  <c r="D28" i="3"/>
  <c r="F27" i="3"/>
  <c r="E27" i="3"/>
  <c r="D27" i="3"/>
  <c r="D23" i="3"/>
  <c r="E23" i="3"/>
  <c r="F23" i="3"/>
  <c r="D24" i="3"/>
  <c r="E24" i="3"/>
  <c r="F24" i="3"/>
  <c r="D25" i="3"/>
  <c r="E25" i="3"/>
  <c r="F25" i="3"/>
  <c r="F22" i="3"/>
  <c r="E22" i="3"/>
  <c r="D22" i="3"/>
  <c r="F21" i="3"/>
  <c r="E21" i="3"/>
  <c r="D21" i="3"/>
  <c r="F19" i="3"/>
  <c r="E19" i="3"/>
  <c r="D19" i="3"/>
  <c r="F18" i="3"/>
  <c r="E18" i="3"/>
  <c r="D18" i="3"/>
  <c r="D14" i="3"/>
  <c r="E14" i="3"/>
  <c r="F14" i="3"/>
  <c r="D15" i="3"/>
  <c r="E15" i="3"/>
  <c r="F15" i="3"/>
  <c r="D16" i="3"/>
  <c r="E16" i="3"/>
  <c r="F16" i="3"/>
  <c r="E13" i="3"/>
  <c r="F13" i="3"/>
  <c r="D13" i="3"/>
  <c r="I10" i="3"/>
  <c r="M10" i="3" s="1"/>
  <c r="J10" i="3"/>
  <c r="N10" i="3" s="1"/>
  <c r="H10" i="3"/>
  <c r="L10" i="3" s="1"/>
  <c r="I12" i="31" l="1"/>
  <c r="D16" i="30" s="1"/>
  <c r="G16" i="30" s="1"/>
  <c r="E26" i="31"/>
  <c r="F26" i="31"/>
  <c r="J12" i="31"/>
  <c r="D19" i="30" s="1"/>
  <c r="G19" i="30" s="1"/>
  <c r="N12" i="31"/>
  <c r="D20" i="30" s="1"/>
  <c r="G20" i="30" s="1"/>
  <c r="F20" i="31"/>
  <c r="F17" i="31" s="1"/>
  <c r="F12" i="31" s="1"/>
  <c r="E20" i="31"/>
  <c r="E17" i="31" s="1"/>
  <c r="E12" i="31" s="1"/>
  <c r="D20" i="31"/>
  <c r="D17" i="31"/>
  <c r="D12" i="31" s="1"/>
  <c r="H12" i="29"/>
  <c r="D12" i="28" s="1"/>
  <c r="G12" i="28" s="1"/>
  <c r="J12" i="29"/>
  <c r="D18" i="28" s="1"/>
  <c r="G18" i="28" s="1"/>
  <c r="F26" i="29"/>
  <c r="D26" i="29"/>
  <c r="E26" i="29"/>
  <c r="F20" i="29"/>
  <c r="F17" i="29" s="1"/>
  <c r="F12" i="29" s="1"/>
  <c r="E20" i="29"/>
  <c r="E17" i="29" s="1"/>
  <c r="D20" i="29"/>
  <c r="D17" i="29" s="1"/>
  <c r="F28" i="27"/>
  <c r="M25" i="27"/>
  <c r="N25" i="27" s="1"/>
  <c r="O25" i="27" s="1"/>
  <c r="P25" i="27" s="1"/>
  <c r="Q25" i="27" s="1"/>
  <c r="R25" i="27" s="1"/>
  <c r="L25" i="27"/>
  <c r="L24" i="27"/>
  <c r="M24" i="27" s="1"/>
  <c r="N24" i="27" s="1"/>
  <c r="O24" i="27" s="1"/>
  <c r="P24" i="27" s="1"/>
  <c r="Q24" i="27" s="1"/>
  <c r="R24" i="27" s="1"/>
  <c r="L23" i="27"/>
  <c r="M23" i="27" s="1"/>
  <c r="N23" i="27" s="1"/>
  <c r="O23" i="27" s="1"/>
  <c r="P23" i="27" s="1"/>
  <c r="Q23" i="27" s="1"/>
  <c r="R23" i="27" s="1"/>
  <c r="L22" i="27"/>
  <c r="M22" i="27" s="1"/>
  <c r="N22" i="27" s="1"/>
  <c r="O22" i="27" s="1"/>
  <c r="P22" i="27" s="1"/>
  <c r="Q22" i="27" s="1"/>
  <c r="R22" i="27" s="1"/>
  <c r="L21" i="27"/>
  <c r="M21" i="27" s="1"/>
  <c r="N21" i="27" s="1"/>
  <c r="O21" i="27" s="1"/>
  <c r="P21" i="27" s="1"/>
  <c r="Q21" i="27" s="1"/>
  <c r="R21" i="27" s="1"/>
  <c r="L20" i="27"/>
  <c r="M20" i="27" s="1"/>
  <c r="N20" i="27" s="1"/>
  <c r="O20" i="27" s="1"/>
  <c r="P20" i="27" s="1"/>
  <c r="Q20" i="27" s="1"/>
  <c r="R20" i="27" s="1"/>
  <c r="L19" i="27"/>
  <c r="M19" i="27" s="1"/>
  <c r="N19" i="27" s="1"/>
  <c r="O19" i="27" s="1"/>
  <c r="P19" i="27" s="1"/>
  <c r="F18" i="27"/>
  <c r="F29" i="27" s="1"/>
  <c r="L15" i="27"/>
  <c r="M15" i="27" s="1"/>
  <c r="N15" i="27" s="1"/>
  <c r="O15" i="27" s="1"/>
  <c r="P15" i="27" s="1"/>
  <c r="Q15" i="27" s="1"/>
  <c r="R15" i="27" s="1"/>
  <c r="L14" i="27"/>
  <c r="M14" i="27" s="1"/>
  <c r="N14" i="27" s="1"/>
  <c r="O14" i="27" s="1"/>
  <c r="P14" i="27" s="1"/>
  <c r="Q14" i="27" s="1"/>
  <c r="R14" i="27" s="1"/>
  <c r="L13" i="27"/>
  <c r="M13" i="27" s="1"/>
  <c r="N13" i="27" s="1"/>
  <c r="O13" i="27" s="1"/>
  <c r="P13" i="27" s="1"/>
  <c r="Q13" i="27" s="1"/>
  <c r="R13" i="27" s="1"/>
  <c r="L12" i="27"/>
  <c r="M12" i="27" s="1"/>
  <c r="N12" i="27" s="1"/>
  <c r="O12" i="27" s="1"/>
  <c r="P12" i="27" s="1"/>
  <c r="Q12" i="27" s="1"/>
  <c r="R12" i="27" s="1"/>
  <c r="L11" i="27"/>
  <c r="M11" i="27" s="1"/>
  <c r="N11" i="27" s="1"/>
  <c r="O11" i="27" s="1"/>
  <c r="P11" i="27" s="1"/>
  <c r="Q11" i="27" s="1"/>
  <c r="R11" i="27" s="1"/>
  <c r="L10" i="27"/>
  <c r="M10" i="27" s="1"/>
  <c r="N10" i="27" s="1"/>
  <c r="O10" i="27" s="1"/>
  <c r="P10" i="27" s="1"/>
  <c r="Q10" i="27" s="1"/>
  <c r="R10" i="27" s="1"/>
  <c r="L9" i="27"/>
  <c r="M9" i="27" s="1"/>
  <c r="N9" i="27" s="1"/>
  <c r="O9" i="27" s="1"/>
  <c r="P9" i="27" s="1"/>
  <c r="Q9" i="27" s="1"/>
  <c r="R9" i="27" s="1"/>
  <c r="L8" i="27"/>
  <c r="M8" i="27" s="1"/>
  <c r="N8" i="27" s="1"/>
  <c r="O8" i="27" s="1"/>
  <c r="P8" i="27" s="1"/>
  <c r="A4" i="27"/>
  <c r="F30" i="26"/>
  <c r="L27" i="26"/>
  <c r="M27" i="26" s="1"/>
  <c r="N27" i="26" s="1"/>
  <c r="O27" i="26" s="1"/>
  <c r="P27" i="26" s="1"/>
  <c r="Q27" i="26" s="1"/>
  <c r="R27" i="26" s="1"/>
  <c r="L26" i="26"/>
  <c r="M26" i="26" s="1"/>
  <c r="N26" i="26" s="1"/>
  <c r="O26" i="26" s="1"/>
  <c r="P26" i="26" s="1"/>
  <c r="Q26" i="26" s="1"/>
  <c r="R26" i="26" s="1"/>
  <c r="L25" i="26"/>
  <c r="M25" i="26" s="1"/>
  <c r="N25" i="26" s="1"/>
  <c r="O25" i="26" s="1"/>
  <c r="P25" i="26" s="1"/>
  <c r="Q25" i="26" s="1"/>
  <c r="R25" i="26" s="1"/>
  <c r="L24" i="26"/>
  <c r="M24" i="26" s="1"/>
  <c r="N24" i="26" s="1"/>
  <c r="O24" i="26" s="1"/>
  <c r="P24" i="26" s="1"/>
  <c r="Q24" i="26" s="1"/>
  <c r="R24" i="26" s="1"/>
  <c r="L23" i="26"/>
  <c r="M23" i="26" s="1"/>
  <c r="N23" i="26" s="1"/>
  <c r="O23" i="26" s="1"/>
  <c r="P23" i="26" s="1"/>
  <c r="Q23" i="26" s="1"/>
  <c r="R23" i="26" s="1"/>
  <c r="L22" i="26"/>
  <c r="M22" i="26" s="1"/>
  <c r="N22" i="26" s="1"/>
  <c r="O22" i="26" s="1"/>
  <c r="P22" i="26" s="1"/>
  <c r="Q22" i="26" s="1"/>
  <c r="R22" i="26" s="1"/>
  <c r="L21" i="26"/>
  <c r="M21" i="26" s="1"/>
  <c r="N21" i="26" s="1"/>
  <c r="O21" i="26" s="1"/>
  <c r="P21" i="26" s="1"/>
  <c r="Q21" i="26" s="1"/>
  <c r="R21" i="26" s="1"/>
  <c r="L20" i="26"/>
  <c r="M20" i="26" s="1"/>
  <c r="N20" i="26" s="1"/>
  <c r="O20" i="26" s="1"/>
  <c r="P20" i="26" s="1"/>
  <c r="Q20" i="26" s="1"/>
  <c r="R20" i="26" s="1"/>
  <c r="L19" i="26"/>
  <c r="M19" i="26" s="1"/>
  <c r="N19" i="26" s="1"/>
  <c r="O19" i="26" s="1"/>
  <c r="P19" i="26" s="1"/>
  <c r="F18" i="26"/>
  <c r="F31" i="26" s="1"/>
  <c r="L15" i="26"/>
  <c r="M15" i="26" s="1"/>
  <c r="N15" i="26" s="1"/>
  <c r="O15" i="26" s="1"/>
  <c r="P15" i="26" s="1"/>
  <c r="Q15" i="26" s="1"/>
  <c r="R15" i="26" s="1"/>
  <c r="L14" i="26"/>
  <c r="M14" i="26" s="1"/>
  <c r="N14" i="26" s="1"/>
  <c r="O14" i="26" s="1"/>
  <c r="P14" i="26" s="1"/>
  <c r="Q14" i="26" s="1"/>
  <c r="R14" i="26" s="1"/>
  <c r="L13" i="26"/>
  <c r="M13" i="26" s="1"/>
  <c r="N13" i="26" s="1"/>
  <c r="O13" i="26" s="1"/>
  <c r="P13" i="26" s="1"/>
  <c r="Q13" i="26" s="1"/>
  <c r="R13" i="26" s="1"/>
  <c r="L12" i="26"/>
  <c r="M12" i="26" s="1"/>
  <c r="N12" i="26" s="1"/>
  <c r="O12" i="26" s="1"/>
  <c r="P12" i="26" s="1"/>
  <c r="Q12" i="26" s="1"/>
  <c r="R12" i="26" s="1"/>
  <c r="L11" i="26"/>
  <c r="M11" i="26" s="1"/>
  <c r="N11" i="26" s="1"/>
  <c r="O11" i="26" s="1"/>
  <c r="P11" i="26" s="1"/>
  <c r="Q11" i="26" s="1"/>
  <c r="R11" i="26" s="1"/>
  <c r="L10" i="26"/>
  <c r="M10" i="26" s="1"/>
  <c r="N10" i="26" s="1"/>
  <c r="O10" i="26" s="1"/>
  <c r="P10" i="26" s="1"/>
  <c r="Q10" i="26" s="1"/>
  <c r="R10" i="26" s="1"/>
  <c r="L9" i="26"/>
  <c r="M9" i="26" s="1"/>
  <c r="N9" i="26" s="1"/>
  <c r="O9" i="26" s="1"/>
  <c r="P9" i="26" s="1"/>
  <c r="Q9" i="26" s="1"/>
  <c r="R9" i="26" s="1"/>
  <c r="L8" i="26"/>
  <c r="M8" i="26" s="1"/>
  <c r="N8" i="26" s="1"/>
  <c r="O8" i="26" s="1"/>
  <c r="P8" i="26" s="1"/>
  <c r="A4" i="26"/>
  <c r="B3" i="32"/>
  <c r="D12" i="29" l="1"/>
  <c r="E12" i="29"/>
  <c r="P18" i="27"/>
  <c r="Q8" i="27"/>
  <c r="Q19" i="27"/>
  <c r="P28" i="27"/>
  <c r="P30" i="26"/>
  <c r="Q19" i="26"/>
  <c r="P18" i="26"/>
  <c r="Q8" i="26"/>
  <c r="F26" i="20"/>
  <c r="D26" i="20"/>
  <c r="F20" i="20"/>
  <c r="F17" i="20" s="1"/>
  <c r="E20" i="20"/>
  <c r="E17" i="20" s="1"/>
  <c r="D20" i="20"/>
  <c r="D17" i="20" s="1"/>
  <c r="D12" i="20" l="1"/>
  <c r="F12" i="20"/>
  <c r="E26" i="20"/>
  <c r="E12" i="20" s="1"/>
  <c r="Q28" i="27"/>
  <c r="R19" i="27"/>
  <c r="R26" i="27" s="1"/>
  <c r="Q18" i="27"/>
  <c r="R8" i="27"/>
  <c r="R16" i="27" s="1"/>
  <c r="Q30" i="26"/>
  <c r="R19" i="26"/>
  <c r="R28" i="26" s="1"/>
  <c r="Q18" i="26"/>
  <c r="R8" i="26"/>
  <c r="R16" i="26" s="1"/>
  <c r="F28" i="17"/>
  <c r="L25" i="17"/>
  <c r="M25" i="17" s="1"/>
  <c r="N25" i="17" s="1"/>
  <c r="O25" i="17" s="1"/>
  <c r="P25" i="17" s="1"/>
  <c r="Q25" i="17" s="1"/>
  <c r="R25" i="17" s="1"/>
  <c r="L24" i="17"/>
  <c r="M24" i="17" s="1"/>
  <c r="N24" i="17" s="1"/>
  <c r="O24" i="17" s="1"/>
  <c r="P24" i="17" s="1"/>
  <c r="Q24" i="17" s="1"/>
  <c r="R24" i="17" s="1"/>
  <c r="L23" i="17"/>
  <c r="M23" i="17" s="1"/>
  <c r="N23" i="17" s="1"/>
  <c r="O23" i="17" s="1"/>
  <c r="P23" i="17" s="1"/>
  <c r="Q23" i="17" s="1"/>
  <c r="R23" i="17" s="1"/>
  <c r="L22" i="17"/>
  <c r="M22" i="17" s="1"/>
  <c r="N22" i="17" s="1"/>
  <c r="O22" i="17" s="1"/>
  <c r="P22" i="17" s="1"/>
  <c r="Q22" i="17" s="1"/>
  <c r="R22" i="17" s="1"/>
  <c r="L23" i="16"/>
  <c r="M23" i="16" s="1"/>
  <c r="N23" i="16" s="1"/>
  <c r="O23" i="16" s="1"/>
  <c r="P23" i="16" s="1"/>
  <c r="Q23" i="16" s="1"/>
  <c r="R23" i="16" s="1"/>
  <c r="L24" i="16"/>
  <c r="M24" i="16" s="1"/>
  <c r="N24" i="16" s="1"/>
  <c r="O24" i="16" s="1"/>
  <c r="P24" i="16" s="1"/>
  <c r="Q24" i="16" s="1"/>
  <c r="R24" i="16" s="1"/>
  <c r="L25" i="16"/>
  <c r="M25" i="16" s="1"/>
  <c r="N25" i="16" s="1"/>
  <c r="O25" i="16" s="1"/>
  <c r="P25" i="16" s="1"/>
  <c r="Q25" i="16" s="1"/>
  <c r="R25" i="16" s="1"/>
  <c r="L26" i="16"/>
  <c r="M26" i="16" s="1"/>
  <c r="N26" i="16" s="1"/>
  <c r="O26" i="16" s="1"/>
  <c r="P26" i="16" s="1"/>
  <c r="Q26" i="16" s="1"/>
  <c r="R26" i="16" s="1"/>
  <c r="L27" i="16"/>
  <c r="M27" i="16" s="1"/>
  <c r="N27" i="16" s="1"/>
  <c r="O27" i="16" s="1"/>
  <c r="P27" i="16" s="1"/>
  <c r="Q27" i="16" s="1"/>
  <c r="R27" i="16" s="1"/>
  <c r="L20" i="16"/>
  <c r="R27" i="27" l="1"/>
  <c r="R28" i="27"/>
  <c r="R18" i="27"/>
  <c r="R17" i="27"/>
  <c r="R29" i="26"/>
  <c r="R30" i="26"/>
  <c r="R17" i="26"/>
  <c r="R18" i="26"/>
  <c r="R31" i="26" s="1"/>
  <c r="N26" i="20"/>
  <c r="M26" i="20"/>
  <c r="L26" i="20"/>
  <c r="J26" i="20"/>
  <c r="I26" i="20"/>
  <c r="H26" i="20"/>
  <c r="N20" i="20"/>
  <c r="N17" i="20" s="1"/>
  <c r="N12" i="20" s="1"/>
  <c r="D20" i="21" s="1"/>
  <c r="G20" i="21" s="1"/>
  <c r="M20" i="20"/>
  <c r="M17" i="20" s="1"/>
  <c r="L20" i="20"/>
  <c r="L17" i="20" s="1"/>
  <c r="J20" i="20"/>
  <c r="J17" i="20" s="1"/>
  <c r="I20" i="20"/>
  <c r="I17" i="20" s="1"/>
  <c r="I12" i="20" s="1"/>
  <c r="D16" i="21" s="1"/>
  <c r="G16" i="21" s="1"/>
  <c r="H20" i="20"/>
  <c r="H17" i="20"/>
  <c r="L21" i="17"/>
  <c r="M21" i="17" s="1"/>
  <c r="N21" i="17" s="1"/>
  <c r="O21" i="17" s="1"/>
  <c r="P21" i="17" s="1"/>
  <c r="Q21" i="17" s="1"/>
  <c r="R21" i="17" s="1"/>
  <c r="L20" i="17"/>
  <c r="M20" i="17" s="1"/>
  <c r="N20" i="17" s="1"/>
  <c r="O20" i="17" s="1"/>
  <c r="P20" i="17" s="1"/>
  <c r="Q20" i="17" s="1"/>
  <c r="R20" i="17" s="1"/>
  <c r="L19" i="17"/>
  <c r="M19" i="17" s="1"/>
  <c r="N19" i="17" s="1"/>
  <c r="O19" i="17" s="1"/>
  <c r="P19" i="17" s="1"/>
  <c r="P28" i="17" s="1"/>
  <c r="F18" i="17"/>
  <c r="F29" i="17" s="1"/>
  <c r="L15" i="17"/>
  <c r="M15" i="17" s="1"/>
  <c r="N15" i="17" s="1"/>
  <c r="O15" i="17" s="1"/>
  <c r="P15" i="17" s="1"/>
  <c r="Q15" i="17" s="1"/>
  <c r="R15" i="17" s="1"/>
  <c r="L14" i="17"/>
  <c r="M14" i="17" s="1"/>
  <c r="N14" i="17" s="1"/>
  <c r="O14" i="17" s="1"/>
  <c r="P14" i="17" s="1"/>
  <c r="Q14" i="17" s="1"/>
  <c r="R14" i="17" s="1"/>
  <c r="L13" i="17"/>
  <c r="M13" i="17" s="1"/>
  <c r="N13" i="17" s="1"/>
  <c r="O13" i="17" s="1"/>
  <c r="P13" i="17" s="1"/>
  <c r="Q13" i="17" s="1"/>
  <c r="R13" i="17" s="1"/>
  <c r="L12" i="17"/>
  <c r="M12" i="17" s="1"/>
  <c r="N12" i="17" s="1"/>
  <c r="O12" i="17" s="1"/>
  <c r="P12" i="17" s="1"/>
  <c r="Q12" i="17" s="1"/>
  <c r="R12" i="17" s="1"/>
  <c r="L11" i="17"/>
  <c r="M11" i="17" s="1"/>
  <c r="N11" i="17" s="1"/>
  <c r="O11" i="17" s="1"/>
  <c r="P11" i="17" s="1"/>
  <c r="Q11" i="17" s="1"/>
  <c r="R11" i="17" s="1"/>
  <c r="L10" i="17"/>
  <c r="M10" i="17" s="1"/>
  <c r="N10" i="17" s="1"/>
  <c r="O10" i="17" s="1"/>
  <c r="P10" i="17" s="1"/>
  <c r="Q10" i="17" s="1"/>
  <c r="R10" i="17" s="1"/>
  <c r="L9" i="17"/>
  <c r="M9" i="17" s="1"/>
  <c r="N9" i="17" s="1"/>
  <c r="O9" i="17" s="1"/>
  <c r="P9" i="17" s="1"/>
  <c r="Q9" i="17" s="1"/>
  <c r="R9" i="17" s="1"/>
  <c r="L8" i="17"/>
  <c r="M8" i="17" s="1"/>
  <c r="N8" i="17" s="1"/>
  <c r="O8" i="17" s="1"/>
  <c r="P8" i="17" s="1"/>
  <c r="A4" i="17"/>
  <c r="L22" i="16"/>
  <c r="M22" i="16" s="1"/>
  <c r="N22" i="16" s="1"/>
  <c r="O22" i="16" s="1"/>
  <c r="P22" i="16" s="1"/>
  <c r="Q22" i="16" s="1"/>
  <c r="R22" i="16" s="1"/>
  <c r="L21" i="16"/>
  <c r="M21" i="16" s="1"/>
  <c r="N21" i="16" s="1"/>
  <c r="O21" i="16" s="1"/>
  <c r="P21" i="16" s="1"/>
  <c r="Q21" i="16" s="1"/>
  <c r="R21" i="16" s="1"/>
  <c r="M20" i="16"/>
  <c r="N20" i="16" s="1"/>
  <c r="O20" i="16" s="1"/>
  <c r="P20" i="16" s="1"/>
  <c r="Q20" i="16" s="1"/>
  <c r="R20" i="16" s="1"/>
  <c r="L19" i="16"/>
  <c r="M19" i="16" s="1"/>
  <c r="N19" i="16" s="1"/>
  <c r="O19" i="16" s="1"/>
  <c r="P19" i="16" s="1"/>
  <c r="P30" i="16" s="1"/>
  <c r="L9" i="16"/>
  <c r="M9" i="16" s="1"/>
  <c r="N9" i="16" s="1"/>
  <c r="O9" i="16" s="1"/>
  <c r="P9" i="16" s="1"/>
  <c r="Q9" i="16" s="1"/>
  <c r="R9" i="16" s="1"/>
  <c r="L10" i="16"/>
  <c r="M10" i="16" s="1"/>
  <c r="N10" i="16" s="1"/>
  <c r="O10" i="16" s="1"/>
  <c r="P10" i="16" s="1"/>
  <c r="L11" i="16"/>
  <c r="M11" i="16" s="1"/>
  <c r="N11" i="16" s="1"/>
  <c r="O11" i="16" s="1"/>
  <c r="P11" i="16" s="1"/>
  <c r="Q11" i="16" s="1"/>
  <c r="R11" i="16" s="1"/>
  <c r="L12" i="16"/>
  <c r="M12" i="16" s="1"/>
  <c r="N12" i="16" s="1"/>
  <c r="O12" i="16" s="1"/>
  <c r="P12" i="16" s="1"/>
  <c r="Q12" i="16" s="1"/>
  <c r="R12" i="16" s="1"/>
  <c r="L13" i="16"/>
  <c r="M13" i="16" s="1"/>
  <c r="N13" i="16" s="1"/>
  <c r="O13" i="16" s="1"/>
  <c r="P13" i="16" s="1"/>
  <c r="Q13" i="16" s="1"/>
  <c r="R13" i="16" s="1"/>
  <c r="L14" i="16"/>
  <c r="M14" i="16" s="1"/>
  <c r="N14" i="16" s="1"/>
  <c r="O14" i="16" s="1"/>
  <c r="P14" i="16" s="1"/>
  <c r="Q14" i="16" s="1"/>
  <c r="R14" i="16" s="1"/>
  <c r="L15" i="16"/>
  <c r="M15" i="16" s="1"/>
  <c r="N15" i="16" s="1"/>
  <c r="O15" i="16" s="1"/>
  <c r="P15" i="16" s="1"/>
  <c r="Q15" i="16" s="1"/>
  <c r="R15" i="16" s="1"/>
  <c r="L8" i="16"/>
  <c r="M8" i="16" s="1"/>
  <c r="N8" i="16" s="1"/>
  <c r="O8" i="16" s="1"/>
  <c r="P8" i="16" s="1"/>
  <c r="P18" i="16" s="1"/>
  <c r="F30" i="16"/>
  <c r="F18" i="16"/>
  <c r="M12" i="20" l="1"/>
  <c r="D17" i="21" s="1"/>
  <c r="G17" i="21" s="1"/>
  <c r="L12" i="20"/>
  <c r="D14" i="21" s="1"/>
  <c r="G14" i="21" s="1"/>
  <c r="J12" i="20"/>
  <c r="D19" i="21" s="1"/>
  <c r="G19" i="21" s="1"/>
  <c r="H12" i="20"/>
  <c r="D13" i="21" s="1"/>
  <c r="G13" i="21" s="1"/>
  <c r="F31" i="16"/>
  <c r="R29" i="27"/>
  <c r="Q19" i="16"/>
  <c r="Q30" i="16" s="1"/>
  <c r="Q10" i="16"/>
  <c r="R10" i="16" s="1"/>
  <c r="P18" i="17"/>
  <c r="Q8" i="17"/>
  <c r="Q19" i="17"/>
  <c r="Q28" i="17" s="1"/>
  <c r="Q8" i="16"/>
  <c r="Q18" i="16" s="1"/>
  <c r="A4" i="16"/>
  <c r="R19" i="17" l="1"/>
  <c r="R26" i="17" s="1"/>
  <c r="Q18" i="17"/>
  <c r="R8" i="17"/>
  <c r="R16" i="17" s="1"/>
  <c r="R19" i="16"/>
  <c r="R28" i="16" s="1"/>
  <c r="R8" i="16"/>
  <c r="R16" i="16" s="1"/>
  <c r="R17" i="16" s="1"/>
  <c r="R28" i="17" l="1"/>
  <c r="R27" i="17"/>
  <c r="R30" i="16"/>
  <c r="R29" i="16"/>
  <c r="R18" i="17"/>
  <c r="R17" i="17"/>
  <c r="R18" i="16"/>
  <c r="D20" i="3"/>
  <c r="R31" i="16" l="1"/>
  <c r="R29" i="17"/>
  <c r="N26" i="3"/>
  <c r="M26" i="3"/>
  <c r="L26" i="3"/>
  <c r="N20" i="3"/>
  <c r="N17" i="3" s="1"/>
  <c r="M20" i="3"/>
  <c r="M17" i="3" s="1"/>
  <c r="L20" i="3"/>
  <c r="L17" i="3" s="1"/>
  <c r="J26" i="3"/>
  <c r="I26" i="3"/>
  <c r="H26" i="3"/>
  <c r="J20" i="3"/>
  <c r="J17" i="3" s="1"/>
  <c r="I20" i="3"/>
  <c r="I17" i="3" s="1"/>
  <c r="H20" i="3"/>
  <c r="H17" i="3" s="1"/>
  <c r="E20" i="3"/>
  <c r="E17" i="3" s="1"/>
  <c r="F20" i="3"/>
  <c r="F17" i="3" s="1"/>
  <c r="D17" i="3"/>
  <c r="F26" i="3"/>
  <c r="E26" i="3"/>
  <c r="D26" i="3"/>
  <c r="H12" i="3" l="1"/>
  <c r="D12" i="2" s="1"/>
  <c r="G12" i="2" s="1"/>
  <c r="D12" i="3"/>
  <c r="L12" i="3"/>
  <c r="D13" i="2" s="1"/>
  <c r="G13" i="2" s="1"/>
  <c r="N12" i="3"/>
  <c r="D19" i="2" s="1"/>
  <c r="G19" i="2" s="1"/>
  <c r="M12" i="3"/>
  <c r="D16" i="2" s="1"/>
  <c r="G16" i="2" s="1"/>
  <c r="J12" i="3"/>
  <c r="D18" i="2" s="1"/>
  <c r="G18" i="2" s="1"/>
  <c r="F12" i="3"/>
  <c r="I12" i="3"/>
  <c r="D15" i="2" s="1"/>
  <c r="G15" i="2" s="1"/>
  <c r="E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8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2014
2015
2016</t>
        </r>
      </text>
    </comment>
    <comment ref="J8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пропускная способность – для ВЛ, КЛ и пунктов секционирования;
максимальная мощность – для 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с указанием номенклатуры провода (марка, сечение)</t>
        </r>
      </text>
    </comment>
    <comment ref="C42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с указанием номенклатуры кабеля (марка, сечение)</t>
        </r>
      </text>
    </comment>
    <comment ref="C52" authorId="0" shapeId="0" xr:uid="{00000000-0006-0000-0300-000005000000}">
      <text>
        <r>
          <rPr>
            <sz val="9"/>
            <color indexed="81"/>
            <rFont val="Tahoma"/>
            <family val="2"/>
            <charset val="204"/>
          </rPr>
          <t>как правило, до 100 кВА</t>
        </r>
      </text>
    </comment>
    <comment ref="C53" authorId="0" shapeId="0" xr:uid="{00000000-0006-0000-0300-000006000000}">
      <text>
        <r>
          <rPr>
            <sz val="9"/>
            <color indexed="81"/>
            <rFont val="Tahoma"/>
            <family val="2"/>
            <charset val="204"/>
          </rPr>
          <t>как правило, от 10 кВА до 250 кВА</t>
        </r>
      </text>
    </comment>
    <comment ref="C69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с указанием номенклатуры трансформаторов (марка и номинальная мощность)</t>
        </r>
      </text>
    </comment>
    <comment ref="C84" authorId="0" shapeId="0" xr:uid="{00000000-0006-0000-0300-000008000000}">
      <text>
        <r>
          <rPr>
            <b/>
            <sz val="9"/>
            <color indexed="81"/>
            <rFont val="Tahoma"/>
            <charset val="1"/>
          </rPr>
          <t>с указанием номенклатуры трансформаторов (марка и номинальная мощность)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7" authorId="0" shapeId="0" xr:uid="{00000000-0006-0000-13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Порядок осуществления ТП определен п. 7 Правил технологического присоединения № 861 и состоит из следующих мероприятий:
1. Подача заявки
2. Заключение договор
3. Выполнение мероприятий по ТП
4. Получение разрешения Ростехнадзора: 
</t>
        </r>
        <r>
          <rPr>
            <sz val="9"/>
            <color indexed="81"/>
            <rFont val="Tahoma"/>
            <family val="2"/>
            <charset val="204"/>
          </rPr>
          <t>«уведомительный порядок» (уведомление Ростехнадзора о вводе в работу энергоустановок, направляемой заявителями, мощность энергопринимающих устройств которых составляет от 150 кВт до 670 кВт, присоединяющихся к электрическим сетям классом напряжения до 20 кВ, а также сетевыми организациями в отношении объектов ЭСХ до 20 кВ, построенных (реконструированных) в интересах ТП заявителя) (ПП РФ от 30.09.2015 № 1044)</t>
        </r>
        <r>
          <rPr>
            <b/>
            <sz val="9"/>
            <color indexed="81"/>
            <rFont val="Tahoma"/>
            <family val="2"/>
            <charset val="204"/>
          </rPr>
          <t xml:space="preserve">
5. Осуществление осмотра, фактическое присоединение объектов заявителя к электрическим сетям, фактический прием (подача) напряжения и мощности
6. Составление Акта об осуществлении ТП.
</t>
        </r>
        <r>
          <rPr>
            <sz val="9"/>
            <color indexed="81"/>
            <rFont val="Tahoma"/>
            <family val="2"/>
            <charset val="204"/>
          </rPr>
          <t>Таким образом,  перечень организационных мероприятий для осуществления ТП будет включать:
1 – Подготовка и выдача сетевой организацией технических условий Заявителю (ТУ)
2 – Проверка сетевой организацией выполнения Заявителем ТУ (получение разрешения Ростехнадзора в "уведомительном порядке", осуществление осмотра, осуществление фактического присоединения ЭУ заявителя к эл/сетям, фактическая подача напряжения, состоавление акта о ОТ).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7" authorId="0" shapeId="0" xr:uid="{00000000-0006-0000-1300-000002000000}">
      <text>
        <r>
          <rPr>
            <b/>
            <sz val="9"/>
            <color indexed="81"/>
            <rFont val="Tahoma"/>
            <family val="2"/>
            <charset val="204"/>
          </rPr>
          <t>перечень работ может быть скорректирован ТСО в зависимости от технологических особенностей</t>
        </r>
      </text>
    </comment>
    <comment ref="D31" authorId="0" shapeId="0" xr:uid="{00000000-0006-0000-1300-000003000000}">
      <text>
        <r>
          <rPr>
            <b/>
            <sz val="9"/>
            <color indexed="81"/>
            <rFont val="Tahoma"/>
            <family val="2"/>
            <charset val="204"/>
          </rPr>
          <t>задаются значения, индивидуальные для каждой ТСО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2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3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15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6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18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9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3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4" authorId="0" shapeId="0" xr:uid="{00000000-0006-0000-0600-000002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16" authorId="0" shapeId="0" xr:uid="{00000000-0006-0000-0600-000003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7" authorId="0" shapeId="0" xr:uid="{00000000-0006-0000-0600-000004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19" authorId="0" shapeId="0" xr:uid="{00000000-0006-0000-0600-000005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0" authorId="0" shapeId="0" xr:uid="{00000000-0006-0000-0600-000006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2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3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15" authorId="0" shapeId="0" xr:uid="{00000000-0006-0000-0800-000003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6" authorId="0" shapeId="0" xr:uid="{00000000-0006-0000-0800-000004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18" authorId="0" shapeId="0" xr:uid="{00000000-0006-0000-0800-000005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9" authorId="0" shapeId="0" xr:uid="{00000000-0006-0000-0800-000006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3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4" authorId="0" shapeId="0" xr:uid="{00000000-0006-0000-0A00-000002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16" authorId="0" shapeId="0" xr:uid="{00000000-0006-0000-0A00-000003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7" authorId="0" shapeId="0" xr:uid="{00000000-0006-0000-0A00-000004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19" authorId="0" shapeId="0" xr:uid="{00000000-0006-0000-0A00-000005000000}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0" authorId="0" shapeId="0" xr:uid="{00000000-0006-0000-0A00-000006000000}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10" authorId="0" shapeId="0" xr:uid="{00000000-0006-0000-0F00-000001000000}">
      <text>
        <r>
          <rPr>
            <b/>
            <sz val="8"/>
            <color indexed="81"/>
            <rFont val="Tahoma"/>
            <family val="2"/>
            <charset val="204"/>
          </rPr>
          <t>2015
2016
2017</t>
        </r>
      </text>
    </comment>
    <comment ref="C25" authorId="0" shapeId="0" xr:uid="{00000000-0006-0000-0F00-000002000000}">
      <text>
        <r>
          <rPr>
            <b/>
            <sz val="9"/>
            <color indexed="81"/>
            <rFont val="Tahoma"/>
            <charset val="1"/>
          </rPr>
          <t>с указанием номенклатуры провода (марка, сечение)</t>
        </r>
      </text>
    </comment>
    <comment ref="C44" authorId="0" shapeId="0" xr:uid="{00000000-0006-0000-0F00-000003000000}">
      <text>
        <r>
          <rPr>
            <b/>
            <sz val="9"/>
            <color indexed="81"/>
            <rFont val="Tahoma"/>
            <charset val="1"/>
          </rPr>
          <t>с указанием номенклатуры кабеля (марка, сечение)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7" authorId="0" shapeId="0" xr:uid="{00000000-0006-0000-1000-000001000000}">
      <text>
        <r>
          <rPr>
            <b/>
            <sz val="9"/>
            <color indexed="81"/>
            <rFont val="Tahoma"/>
            <charset val="1"/>
          </rPr>
          <t xml:space="preserve">Порядок осуществления ТП определен п. 7 Правил технологического присоединения № 861 и состоит из следующих мероприятий:
1. Подача заявки
2. Заключение договор
3. Выполнение мероприятий по ТП
4. Получение разрешения Ростехнадзора: 
</t>
        </r>
        <r>
          <rPr>
            <sz val="9"/>
            <color indexed="81"/>
            <rFont val="Tahoma"/>
            <family val="2"/>
            <charset val="204"/>
          </rPr>
          <t>«уведомительный порядок» (уведомление Ростехнадзора о вводе в работу энергоустановок, направляемой заявителями, мощность энергопринимающих устройств которых составляет от 150 кВт до 670 кВт, присоединяющихся к электрическим сетям классом напряжения до 20 кВ, а также сетевыми организациями в отношении объектов ЭСХ до 20 кВ, построенных (реконструированных) в интересах ТП заявителя) (ПП РФ от 30.09.2015 № 1044)</t>
        </r>
        <r>
          <rPr>
            <b/>
            <sz val="9"/>
            <color indexed="81"/>
            <rFont val="Tahoma"/>
            <charset val="1"/>
          </rPr>
          <t xml:space="preserve">
5. Осуществление осмотра, фактическое присоединение объектов заявителя к электрическим сетям, фактический прием (подача) напряжения и мощности
6. Составление Акта об осуществлении ТП.
</t>
        </r>
        <r>
          <rPr>
            <sz val="9"/>
            <color indexed="81"/>
            <rFont val="Tahoma"/>
            <family val="2"/>
            <charset val="204"/>
          </rPr>
          <t xml:space="preserve">
Таким образом,  перечень организационных мероприятий для осуществления ТП будет включать:
1 – Подготовка и выдача сетевой организацией технических условий Заявителю (ТУ)
2 – Проверка сетевой организацией выполнения Заявителем ТУ (получение разрешения Ростехнадзора в "уведомительном порядке", осуществление осмотра, осуществление фактического присоединения ЭУ заявителя к эл/сетям, фактическая подача напряжения, состоавление акта о ОТ).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C7" authorId="0" shapeId="0" xr:uid="{00000000-0006-0000-1000-000002000000}">
      <text>
        <r>
          <rPr>
            <b/>
            <sz val="9"/>
            <color indexed="81"/>
            <rFont val="Tahoma"/>
            <family val="2"/>
            <charset val="204"/>
          </rPr>
          <t>перечень работ может быть скорректирован ТСО в зависимости от технологических особенностей</t>
        </r>
      </text>
    </comment>
    <comment ref="D33" authorId="0" shapeId="0" xr:uid="{00000000-0006-0000-1000-000003000000}">
      <text>
        <r>
          <rPr>
            <b/>
            <sz val="9"/>
            <color indexed="81"/>
            <rFont val="Tahoma"/>
            <family val="2"/>
            <charset val="204"/>
          </rPr>
          <t>задаются значения, индивидуальные для каждой ТСО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7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Порядок осуществления ТП определен п. 7 Правил технологического присоединения № 861 и состоит из следующих мероприятий:
1. Подача заявки
2. Заключение договор
3. Выполнение мероприятий по ТП
4. Получение разрешения Ростехнадзора: 
</t>
        </r>
        <r>
          <rPr>
            <sz val="9"/>
            <color indexed="81"/>
            <rFont val="Tahoma"/>
            <family val="2"/>
            <charset val="204"/>
          </rPr>
          <t>«уведомительный порядок» (уведомление Ростехнадзора о вводе в работу энергоустановок, направляемой заявителями, мощность энергопринимающих устройств которых составляет от 150 кВт до 670 кВт, присоединяющихся к электрическим сетям классом напряжения до 20 кВ, а также сетевыми организациями в отношении объектов ЭСХ до 20 кВ, построенных (реконструированных) в интересах ТП заявителя) (ПП РФ от 30.09.2015 № 1044)</t>
        </r>
        <r>
          <rPr>
            <b/>
            <sz val="9"/>
            <color indexed="81"/>
            <rFont val="Tahoma"/>
            <family val="2"/>
            <charset val="204"/>
          </rPr>
          <t xml:space="preserve">
5. Осуществление осмотра, фактическое присоединение объектов заявителя к электрическим сетям, фактический прием (подача) напряжения и мощности
6. Составление Акта об осуществлении ТП.
</t>
        </r>
        <r>
          <rPr>
            <sz val="9"/>
            <color indexed="81"/>
            <rFont val="Tahoma"/>
            <family val="2"/>
            <charset val="204"/>
          </rPr>
          <t>Таким образом,  перечень организационных мероприятий для осуществления ТП будет включать:
1 – Подготовка и выдача сетевой организацией технических условий Заявителю (ТУ)
2 – Проверка сетевой организацией выполнения Заявителем ТУ (получение разрешения Ростехнадзора в "уведомительном порядке", осуществление осмотра, осуществление фактического присоединения ЭУ заявителя к эл/сетям, фактическая подача напряжения, состоавление акта о ОТ).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7" authorId="0" shapeId="0" xr:uid="{00000000-0006-0000-1100-000002000000}">
      <text>
        <r>
          <rPr>
            <b/>
            <sz val="9"/>
            <color indexed="81"/>
            <rFont val="Tahoma"/>
            <family val="2"/>
            <charset val="204"/>
          </rPr>
          <t>перечень работ может быть скорректирован ТСО в зависимости от технологических особенностей</t>
        </r>
      </text>
    </comment>
    <comment ref="D31" authorId="0" shapeId="0" xr:uid="{00000000-0006-0000-1100-000003000000}">
      <text>
        <r>
          <rPr>
            <b/>
            <sz val="9"/>
            <color indexed="81"/>
            <rFont val="Tahoma"/>
            <family val="2"/>
            <charset val="204"/>
          </rPr>
          <t>задаются значения, индивидуальные для каждой ТСО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7" authorId="0" shapeId="0" xr:uid="{00000000-0006-0000-1200-000001000000}">
      <text>
        <r>
          <rPr>
            <b/>
            <sz val="9"/>
            <color indexed="81"/>
            <rFont val="Tahoma"/>
            <charset val="1"/>
          </rPr>
          <t xml:space="preserve">Порядок осуществления ТП определен п. 7 Правил технологического присоединения № 861 и состоит из следующих мероприятий:
1. Подача заявки
2. Заключение договор
3. Выполнение мероприятий по ТП
4. Получение разрешения Ростехнадзора: 
</t>
        </r>
        <r>
          <rPr>
            <sz val="9"/>
            <color indexed="81"/>
            <rFont val="Tahoma"/>
            <family val="2"/>
            <charset val="204"/>
          </rPr>
          <t>«уведомительный порядок» (уведомление Ростехнадзора о вводе в работу энергоустановок, направляемой заявителями, мощность энергопринимающих устройств которых составляет от 150 кВт до 670 кВт, присоединяющихся к электрическим сетям классом напряжения до 20 кВ, а также сетевыми организациями в отношении объектов ЭСХ до 20 кВ, построенных (реконструированных) в интересах ТП заявителя) (ПП РФ от 30.09.2015 № 1044)</t>
        </r>
        <r>
          <rPr>
            <b/>
            <sz val="9"/>
            <color indexed="81"/>
            <rFont val="Tahoma"/>
            <charset val="1"/>
          </rPr>
          <t xml:space="preserve">
5. Осуществление осмотра, фактическое присоединение объектов заявителя к электрическим сетям, фактический прием (подача) напряжения и мощности
6. Составление Акта об осуществлении ТП.
</t>
        </r>
        <r>
          <rPr>
            <sz val="9"/>
            <color indexed="81"/>
            <rFont val="Tahoma"/>
            <family val="2"/>
            <charset val="204"/>
          </rPr>
          <t xml:space="preserve">
Таким образом,  перечень организационных мероприятий для осуществления ТП будет включать:
1 – Подготовка и выдача сетевой организацией технических условий Заявителю (ТУ)
2 – Проверка сетевой организацией выполнения Заявителем ТУ (получение разрешения Ростехнадзора в "уведомительном порядке", осуществление осмотра, осуществление фактического присоединения ЭУ заявителя к эл/сетям, фактическая подача напряжения, состоавление акта о ОТ).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C7" authorId="0" shapeId="0" xr:uid="{00000000-0006-0000-1200-000002000000}">
      <text>
        <r>
          <rPr>
            <b/>
            <sz val="9"/>
            <color indexed="81"/>
            <rFont val="Tahoma"/>
            <family val="2"/>
            <charset val="204"/>
          </rPr>
          <t>перечень работ может быть скорректирован ТСО в зависимости от технологических особенностей</t>
        </r>
      </text>
    </comment>
    <comment ref="D33" authorId="0" shapeId="0" xr:uid="{00000000-0006-0000-1200-000003000000}">
      <text>
        <r>
          <rPr>
            <b/>
            <sz val="9"/>
            <color indexed="81"/>
            <rFont val="Tahoma"/>
            <family val="2"/>
            <charset val="204"/>
          </rPr>
          <t>задаются значения, индивидуальные для каждой ТСО</t>
        </r>
      </text>
    </comment>
  </commentList>
</comments>
</file>

<file path=xl/sharedStrings.xml><?xml version="1.0" encoding="utf-8"?>
<sst xmlns="http://schemas.openxmlformats.org/spreadsheetml/2006/main" count="1432" uniqueCount="400">
  <si>
    <t>Объект электросетевого хозяйства</t>
  </si>
  <si>
    <t>1.</t>
  </si>
  <si>
    <t>Строительство воздушных линий</t>
  </si>
  <si>
    <t>1.j</t>
  </si>
  <si>
    <t>1.j.k</t>
  </si>
  <si>
    <t>1.j.k.l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</si>
  <si>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</si>
  <si>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</si>
  <si>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</si>
  <si>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</si>
  <si>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</si>
  <si>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</si>
  <si>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</si>
  <si>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3.</t>
  </si>
  <si>
    <t>Строительство пунктов секционирования</t>
  </si>
  <si>
    <t>3.j</t>
  </si>
  <si>
    <t>4.j</t>
  </si>
  <si>
    <t>4.j.k</t>
  </si>
  <si>
    <t>4.j.k.l</t>
  </si>
  <si>
    <t>Строительство центров питания, подстанций уровнем напряжения 35 кВ и выше (ПС)</t>
  </si>
  <si>
    <t>5.j</t>
  </si>
  <si>
    <t>Наименование мероприятий</t>
  </si>
  <si>
    <t>(шт.)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</si>
  <si>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</si>
  <si>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</si>
  <si>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</si>
  <si>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</si>
  <si>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</si>
  <si>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</si>
  <si>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</si>
  <si>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</si>
  <si>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</si>
  <si>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</si>
  <si>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</si>
  <si>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</si>
  <si>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</si>
  <si>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</si>
  <si>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</si>
  <si>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</si>
  <si>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</si>
  <si>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</si>
  <si>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</si>
  <si>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</si>
  <si>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</si>
  <si>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</si>
  <si>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</si>
  <si>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</si>
  <si>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</si>
  <si>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</si>
  <si>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</si>
  <si>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</si>
  <si>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</si>
  <si>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</si>
  <si>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</si>
  <si>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</si>
  <si>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</si>
  <si>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</si>
  <si>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</si>
  <si>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</si>
  <si>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</si>
  <si>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</si>
  <si>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</si>
  <si>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</si>
  <si>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Материал опоры</t>
  </si>
  <si>
    <t>j=1</t>
  </si>
  <si>
    <t>j=2</t>
  </si>
  <si>
    <t>j=3</t>
  </si>
  <si>
    <t>деревянные</t>
  </si>
  <si>
    <t>металлические</t>
  </si>
  <si>
    <t>железобетонные</t>
  </si>
  <si>
    <t>j</t>
  </si>
  <si>
    <t>k</t>
  </si>
  <si>
    <t>k=1</t>
  </si>
  <si>
    <t>k=2</t>
  </si>
  <si>
    <t>l</t>
  </si>
  <si>
    <t>l=1</t>
  </si>
  <si>
    <t>l=2</t>
  </si>
  <si>
    <t>l=3</t>
  </si>
  <si>
    <t>Сечение провода</t>
  </si>
  <si>
    <t>Способ прокладки кабельных линий</t>
  </si>
  <si>
    <t>в траншеях</t>
  </si>
  <si>
    <t>в блоках</t>
  </si>
  <si>
    <t>в каналах</t>
  </si>
  <si>
    <t>в туннелях и коллекторах</t>
  </si>
  <si>
    <t>в галереях и эстакадах</t>
  </si>
  <si>
    <t>j=4</t>
  </si>
  <si>
    <t>j=5</t>
  </si>
  <si>
    <t>Cечение провода</t>
  </si>
  <si>
    <t>k=3</t>
  </si>
  <si>
    <t>k=4</t>
  </si>
  <si>
    <t>реклоузеры</t>
  </si>
  <si>
    <t>двухтрансформаторные и более</t>
  </si>
  <si>
    <t>до 25 кВА включительно</t>
  </si>
  <si>
    <t>от 25 до 100 кВА включительно</t>
  </si>
  <si>
    <t>от 100 до 250 кВА включительно</t>
  </si>
  <si>
    <t>от 250 до 500 кВА</t>
  </si>
  <si>
    <t>от 500 до 900 кВА включительно</t>
  </si>
  <si>
    <t>свыше 1000 кВА</t>
  </si>
  <si>
    <t>Трансформаторная мощность</t>
  </si>
  <si>
    <t>однотрансформаторные</t>
  </si>
  <si>
    <t>(руб.)</t>
  </si>
  <si>
    <t>Расходы
согласно
приложению 3
по каждому
мероприятию</t>
  </si>
  <si>
    <t>Количество
технологических
присоединений</t>
  </si>
  <si>
    <t>(кВт)</t>
  </si>
  <si>
    <t>Объем
максимальной
мощности</t>
  </si>
  <si>
    <t>(руб. на одно ТП)</t>
  </si>
  <si>
    <t xml:space="preserve">Расходы
на одно
присоединение </t>
  </si>
  <si>
    <t>№
п/п</t>
  </si>
  <si>
    <t xml:space="preserve">*
</t>
  </si>
  <si>
    <t>тыс. руб.</t>
  </si>
  <si>
    <t>исп.</t>
  </si>
  <si>
    <t xml:space="preserve">*
</t>
  </si>
  <si>
    <t>*</t>
  </si>
  <si>
    <t>(n-2)</t>
  </si>
  <si>
    <t>(n-4)</t>
  </si>
  <si>
    <t>(n-3)</t>
  </si>
  <si>
    <t>год (n-2)</t>
  </si>
  <si>
    <t>год (n-3)</t>
  </si>
  <si>
    <t>год (n-4)</t>
  </si>
  <si>
    <t>Расходы на выполнение сетевой организацией следующих обязательных мероприятий</t>
  </si>
  <si>
    <t>ИТОГО</t>
  </si>
  <si>
    <t xml:space="preserve">*
</t>
  </si>
  <si>
    <t>год, данные за предыдущий период регулирования (n-2)</t>
  </si>
  <si>
    <t>год, данные за год (n-3), предшествующий предыдущему периоду регулирования</t>
  </si>
  <si>
    <t>год, данные за год (n-4), предшествующий году (n-3)</t>
  </si>
  <si>
    <t>м</t>
  </si>
  <si>
    <t>Протяженность
(для ЛЭП)</t>
  </si>
  <si>
    <t>кВт</t>
  </si>
  <si>
    <t>тыс.руб.</t>
  </si>
  <si>
    <t>Расходы на
строительство
объекта</t>
  </si>
  <si>
    <t>Уровень
напряжения</t>
  </si>
  <si>
    <t>Год ввода
объекта</t>
  </si>
  <si>
    <t>С2</t>
  </si>
  <si>
    <t>С3</t>
  </si>
  <si>
    <t>С4</t>
  </si>
  <si>
    <t>С5</t>
  </si>
  <si>
    <t>С6</t>
  </si>
  <si>
    <t>список</t>
  </si>
  <si>
    <t>Тип по количеству трансформаторов</t>
  </si>
  <si>
    <t>Расходы на строительство объектов электросетевого хозяйства для целей технологического присоединения</t>
  </si>
  <si>
    <t>и для целей реализации иных мероприятий инвестиционной программы территориальной сетевой организации</t>
  </si>
  <si>
    <t>Информация для расчета стандартизированной тарифной ставки С1</t>
  </si>
  <si>
    <t>Индекс
исходный</t>
  </si>
  <si>
    <t>Индекс
итоговый</t>
  </si>
  <si>
    <t>Тип</t>
  </si>
  <si>
    <t>4</t>
  </si>
  <si>
    <t xml:space="preserve">Сведения о строительстве линий электропередачи </t>
  </si>
  <si>
    <t xml:space="preserve">при технологическом присоединении энергопринимающих устройств </t>
  </si>
  <si>
    <t>максимальной мощностью менее 8 900 кВт и на уровне напряжения ниже 35 кВ</t>
  </si>
  <si>
    <t xml:space="preserve">до 50 квадратных мм включительно </t>
  </si>
  <si>
    <t>j=6</t>
  </si>
  <si>
    <t>k=5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</si>
  <si>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</si>
  <si>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комплектные трансформаторные подстанции мачтового типа (КТПМ)</t>
  </si>
  <si>
    <t>комплектные трансформаторные подстанции стобового типа (КТПС)</t>
  </si>
  <si>
    <t>5</t>
  </si>
  <si>
    <t>5.j.k</t>
  </si>
  <si>
    <t>5.j.k.l</t>
  </si>
  <si>
    <t>Строительство распределительных трансформаторных подстанций (РТП) с уровнем напряжения до 35 кВ</t>
  </si>
  <si>
    <t>С7</t>
  </si>
  <si>
    <t>6.j</t>
  </si>
  <si>
    <t>6</t>
  </si>
  <si>
    <t>Тип корпуса</t>
  </si>
  <si>
    <t>железный</t>
  </si>
  <si>
    <t>бетонный</t>
  </si>
  <si>
    <t>список (кВ)</t>
  </si>
  <si>
    <t>Должность</t>
  </si>
  <si>
    <t>40 кВА</t>
  </si>
  <si>
    <t>63 кВА</t>
  </si>
  <si>
    <t>100 кВА</t>
  </si>
  <si>
    <t>160 кВА</t>
  </si>
  <si>
    <t>250 кВА</t>
  </si>
  <si>
    <t>400 кВА</t>
  </si>
  <si>
    <t>630 кВА</t>
  </si>
  <si>
    <t>Количество цепей на опоре</t>
  </si>
  <si>
    <t>одна</t>
  </si>
  <si>
    <t>две</t>
  </si>
  <si>
    <t>Количество кабелей в траншее/блоке/канале/ туннеле/галерее</t>
  </si>
  <si>
    <t>один</t>
  </si>
  <si>
    <t>два</t>
  </si>
  <si>
    <t>три и более</t>
  </si>
  <si>
    <t>методом горизонтального направленного бурения</t>
  </si>
  <si>
    <t>Расходы на выполнение мероприятий по технологическому присоединению энергопринимающих устройств до 15 кВт включительно</t>
  </si>
  <si>
    <t>Расходы на выполнение мероприятий по технологическому присоединению энергопринимающих устройств свыше 15 кВт до 8 900 кВт</t>
  </si>
  <si>
    <t>№</t>
  </si>
  <si>
    <t>Вид работ</t>
  </si>
  <si>
    <t>Наименование работ</t>
  </si>
  <si>
    <t>Исполнитель</t>
  </si>
  <si>
    <t>Трудозатраты, чел.час в год</t>
  </si>
  <si>
    <t>Оформление проекта договора ТП</t>
  </si>
  <si>
    <t>Итого по разделу</t>
  </si>
  <si>
    <t>Накладные расходы</t>
  </si>
  <si>
    <t>Всего расходов по разделу</t>
  </si>
  <si>
    <t>Прием и регистрация заявки</t>
  </si>
  <si>
    <t>Разработка и анализ проекта ТУ</t>
  </si>
  <si>
    <t>Согласование проекта ТУ</t>
  </si>
  <si>
    <t>Проверка и согласование расчетов</t>
  </si>
  <si>
    <t>Подготка сметных расчетов</t>
  </si>
  <si>
    <t>Проверка и согласование проекта договора</t>
  </si>
  <si>
    <t>Рассмотрение и согласование проектной документации</t>
  </si>
  <si>
    <t>Выезд на объект</t>
  </si>
  <si>
    <t>Осмотр приборов учета, составление акта осмотра прибора учета</t>
  </si>
  <si>
    <t>Осмотр электроустановки заявителя</t>
  </si>
  <si>
    <t>Продол-ть работы, час</t>
  </si>
  <si>
    <t>Процент страховых взносов</t>
  </si>
  <si>
    <t>Оклад, руб.</t>
  </si>
  <si>
    <t>Доплаты компенсир. характера, руб.</t>
  </si>
  <si>
    <t>Надбавка за выслугу лет, руб.</t>
  </si>
  <si>
    <t>Премия, руб.</t>
  </si>
  <si>
    <t>Районный коэф-т и Северная надбавка, руб.</t>
  </si>
  <si>
    <t>ФОТ, руб. в месяц</t>
  </si>
  <si>
    <t>ФОТ, руб. в час</t>
  </si>
  <si>
    <t>ФОТ, руб. в год</t>
  </si>
  <si>
    <t>Заработная плата, руб.</t>
  </si>
  <si>
    <t>Страховые взносы во внебюдж-е фонды, руб.</t>
  </si>
  <si>
    <t>Итого,   руб.</t>
  </si>
  <si>
    <t>ВСЕГО</t>
  </si>
  <si>
    <t>Расчет стоимости работ по исполнению одного договора об осуществлении технологического присоединения энергопринимающих установок  до 15 кВт включительно</t>
  </si>
  <si>
    <t>Расчет стоимости работ по исполнению одного договора об осуществлении технологического присоединения энергопринимающих установок  свыше 15 кВт и до 8 900 кВт</t>
  </si>
  <si>
    <t>на 2018 год</t>
  </si>
  <si>
    <t>Расчет фактических расходов на выполнение мероприятий по технологическому присоединению энергопринимающих устройств свыше 15 кВт до 8 900 кВт</t>
  </si>
  <si>
    <t>Расчет фактических расходов на выполнение мероприятий по технологическому присоединению энергопринимающих устройств до 15 кВт</t>
  </si>
  <si>
    <t>Осмотр электроустановки, проверка, оформление технической документации</t>
  </si>
  <si>
    <t>Выезд на место</t>
  </si>
  <si>
    <t>Осуществление присоединения</t>
  </si>
  <si>
    <t>Проверка протоколов испытаний</t>
  </si>
  <si>
    <t>Подготовка исполнительной документации по договору ТП</t>
  </si>
  <si>
    <r>
      <t xml:space="preserve">на территориях, приравненных к районам Крайнего Севера </t>
    </r>
    <r>
      <rPr>
        <sz val="9"/>
        <color rgb="FFFF0000"/>
        <rFont val="Arial"/>
        <family val="2"/>
        <charset val="204"/>
      </rPr>
      <t xml:space="preserve"> (территории городских населенных пунктов)</t>
    </r>
  </si>
  <si>
    <r>
      <t xml:space="preserve">на территориях, приравненных к районам Крайнего Севера  </t>
    </r>
    <r>
      <rPr>
        <sz val="9"/>
        <color rgb="FFFF0000"/>
        <rFont val="Arial"/>
        <family val="2"/>
        <charset val="204"/>
      </rPr>
      <t>(территории городских населенных пунктов)</t>
    </r>
  </si>
  <si>
    <t>по временной схеме электроснабжения</t>
  </si>
  <si>
    <t>по постоянной схеме электроснабжения</t>
  </si>
  <si>
    <t>Проверка сетевой организацией выполнения Заявителем ТУ (включая процедуры, предусмотренные подпунктами «г»-е» пункта 7 Правил технологического присоединения</t>
  </si>
  <si>
    <t>по постоянной схеме электроснабжения, предусмотренных подпунктами "а" и "в" пункта 16 методических указаний</t>
  </si>
  <si>
    <t>включительно по постоянной схеме электроснабжения, предусмотренным подпунктами "а" и "в" пункта 16 методических указаний</t>
  </si>
  <si>
    <t>Проверка сетевой организацией выполнения Заявителем ТУ (включая процедуры, предусмотренные подпунктами «г»-е» пункта 7 Правил технологического присоединения)</t>
  </si>
  <si>
    <t>"а"</t>
  </si>
  <si>
    <t>"в"</t>
  </si>
  <si>
    <t>по постоянной схеме электроснабжения, предусмотренным подпунктами "а" и "в" пункта 16 методических указаний</t>
  </si>
  <si>
    <t>по временной схеме электроснабжения, предусмотренных подпунктами "а" и "в" пункта 16 методических указаний</t>
  </si>
  <si>
    <t>включительно по временной схеме электроснабжения, предусмотренным подпунктами "а" и "в" пункта 16 методических указаний</t>
  </si>
  <si>
    <t>по постоянной схеме электроснабжения, предусмотренным подпунктами  подпунктами "а" и "в" пункта 16 методических указаний</t>
  </si>
  <si>
    <t>по временной схеме электроснабжения, предусмотренным  подпунктами "а" и "в" пункта 16 методических указаний</t>
  </si>
  <si>
    <t>по временной схеме электроснабжения, предусмотренным подпунктами "а" и "в" пункта 16 методических указаний</t>
  </si>
  <si>
    <t>до 15 кВт</t>
  </si>
  <si>
    <t>15-8900 кВт</t>
  </si>
  <si>
    <r>
      <t xml:space="preserve">на территориях </t>
    </r>
    <r>
      <rPr>
        <sz val="9"/>
        <color rgb="FF00B050"/>
        <rFont val="Arial"/>
        <family val="2"/>
        <charset val="204"/>
      </rPr>
      <t xml:space="preserve">городских </t>
    </r>
    <r>
      <rPr>
        <sz val="9"/>
        <color theme="1"/>
        <rFont val="Arial"/>
        <family val="2"/>
        <charset val="204"/>
      </rPr>
      <t>населенных пунктов:</t>
    </r>
  </si>
  <si>
    <r>
      <t xml:space="preserve">на территориях, </t>
    </r>
    <r>
      <rPr>
        <sz val="9"/>
        <color rgb="FF7030A0"/>
        <rFont val="Arial"/>
        <family val="2"/>
        <charset val="204"/>
      </rPr>
      <t>не относящихся к городским</t>
    </r>
    <r>
      <rPr>
        <sz val="9"/>
        <color theme="1"/>
        <rFont val="Arial"/>
        <family val="2"/>
        <charset val="204"/>
      </rPr>
      <t xml:space="preserve"> населенным пунктам:</t>
    </r>
  </si>
  <si>
    <t>Показатель</t>
  </si>
  <si>
    <r>
      <t xml:space="preserve">по </t>
    </r>
    <r>
      <rPr>
        <b/>
        <sz val="9"/>
        <color theme="1"/>
        <rFont val="Arial"/>
        <family val="2"/>
        <charset val="204"/>
      </rPr>
      <t>ПОСТОЯННОЙ</t>
    </r>
    <r>
      <rPr>
        <sz val="9"/>
        <color theme="1"/>
        <rFont val="Arial"/>
        <family val="2"/>
        <charset val="204"/>
      </rPr>
      <t xml:space="preserve"> схеме электроснабжения:</t>
    </r>
  </si>
  <si>
    <r>
      <t xml:space="preserve">по </t>
    </r>
    <r>
      <rPr>
        <b/>
        <sz val="9"/>
        <color theme="1"/>
        <rFont val="Arial"/>
        <family val="2"/>
        <charset val="204"/>
      </rPr>
      <t>ВРЕМЕННОЙ</t>
    </r>
    <r>
      <rPr>
        <sz val="9"/>
        <color theme="1"/>
        <rFont val="Arial"/>
        <family val="2"/>
        <charset val="204"/>
      </rPr>
      <t xml:space="preserve"> схеме электроснабжения:</t>
    </r>
  </si>
  <si>
    <t>ИТОГО количество ДГП</t>
  </si>
  <si>
    <t>ИТОГО объем присоединенной мощности</t>
  </si>
  <si>
    <t>k=6</t>
  </si>
  <si>
    <t>распределительный пункт (РП)</t>
  </si>
  <si>
    <t xml:space="preserve">от 50 до 95 квадратных мм включительно </t>
  </si>
  <si>
    <t xml:space="preserve">от 95 до 185 квадратных мм включительно </t>
  </si>
  <si>
    <t xml:space="preserve">от 185 до 240 квадратных мм включительно </t>
  </si>
  <si>
    <t xml:space="preserve">свыше 240 квадратных мм </t>
  </si>
  <si>
    <t xml:space="preserve">свыше 185 квадратных мм </t>
  </si>
  <si>
    <t>коммутационная ячейка с вакуумным выключателем (ВВ)</t>
  </si>
  <si>
    <t>коммутационная ячейка с выключателем нагрузки (ВН) / ячейка разъединителя</t>
  </si>
  <si>
    <t>комплектные трансформаторные подстанции киоскового типа (БКТП) в бетонном корпусе</t>
  </si>
  <si>
    <t>комплектные трансформаторные подстанции киоскового типа (КТПК) в металлическом корпусе</t>
  </si>
  <si>
    <t>Пропускная
способность / Максимальная мощность</t>
  </si>
  <si>
    <t>k=7</t>
  </si>
  <si>
    <t>k=8</t>
  </si>
  <si>
    <t>k=9</t>
  </si>
  <si>
    <t>с ОРУ</t>
  </si>
  <si>
    <t>с ЗРУ</t>
  </si>
  <si>
    <t>Присоединенная максимальная мощность</t>
  </si>
  <si>
    <t>Протяженность</t>
  </si>
  <si>
    <t>количество ДГТ, шт.</t>
  </si>
  <si>
    <t>объем присоединенной мощности, кВт</t>
  </si>
  <si>
    <t>1000 кВА</t>
  </si>
  <si>
    <t>подпись</t>
  </si>
  <si>
    <t>Распределение договоров тех.присоединения по территориальному признаку</t>
  </si>
  <si>
    <t>Расчет фактических расходов на выполнение мероприятий по технологическому присоединению энергопринимающих устройств от 15 кВт до 8 900 кВт</t>
  </si>
  <si>
    <t>МУП МГЭС</t>
  </si>
  <si>
    <t>Брылева Валентина Васильевна, главный бухгалтер</t>
  </si>
  <si>
    <t>тел., e-mail (81834) 5-44-83, mupmges@yandex.ru</t>
  </si>
  <si>
    <t>Приложение № 2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</si>
  <si>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</si>
  <si>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</si>
  <si>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</si>
  <si>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ПРОГНОЗНЫЕ СВЕДЕНИЯ</t>
  </si>
  <si>
    <t>о расходах за технологическое присоединение</t>
  </si>
  <si>
    <t>муниципальное унитарное предприятие "Мирнинские городские электросети"</t>
  </si>
  <si>
    <t>на</t>
  </si>
  <si>
    <t>2020</t>
  </si>
  <si>
    <t>год</t>
  </si>
  <si>
    <t>(наименование сетевой организации)</t>
  </si>
  <si>
    <t>1. Полное наименование</t>
  </si>
  <si>
    <t>2. Сокращенное наименование</t>
  </si>
  <si>
    <t>3. Место нахождения</t>
  </si>
  <si>
    <t>164170, Архангельская область, г. Мирный, ул. Неделина, д. 6А</t>
  </si>
  <si>
    <t>4. Адрес юридического лица</t>
  </si>
  <si>
    <t>5. ИНН</t>
  </si>
  <si>
    <t>2925004242</t>
  </si>
  <si>
    <t>6. КПП</t>
  </si>
  <si>
    <t>292501001</t>
  </si>
  <si>
    <t>7. Ф. И. О. руководителя</t>
  </si>
  <si>
    <t>Бугор Виктор Иванович</t>
  </si>
  <si>
    <t>8. Адрес электронной почты</t>
  </si>
  <si>
    <t>mupmges@yandex.ru</t>
  </si>
  <si>
    <t>9. Контактный телефон</t>
  </si>
  <si>
    <t>(81834) 5-44-83</t>
  </si>
  <si>
    <t>10. Факс</t>
  </si>
  <si>
    <t>(881834) 5-31-22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</si>
  <si>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</si>
  <si>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</si>
  <si>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</si>
  <si>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</si>
  <si>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(в ред. от 30 января 2019 г.)</t>
  </si>
  <si>
    <t>ИНФОРМАЦИЯ</t>
  </si>
  <si>
    <t xml:space="preserve">о фактических средних данных о присоединенных объемах максимальной </t>
  </si>
  <si>
    <t>мощности за 3 предыдущих года по каждому мероприятию</t>
  </si>
  <si>
    <t>Фактические расходы</t>
  </si>
  <si>
    <t>Объем мощности,</t>
  </si>
  <si>
    <t>на строительство</t>
  </si>
  <si>
    <t>введенной в</t>
  </si>
  <si>
    <t>подстанций за 3</t>
  </si>
  <si>
    <t>основные фонды</t>
  </si>
  <si>
    <t>предыдущих года</t>
  </si>
  <si>
    <t>за 3 предыдущих</t>
  </si>
  <si>
    <t>(тыс. рублей)</t>
  </si>
  <si>
    <t>года (кВт)</t>
  </si>
  <si>
    <t xml:space="preserve">Строительство пунктов секционирования </t>
  </si>
  <si>
    <t>(распределенных пунктов)</t>
  </si>
  <si>
    <t>Строительство комплектных трансформа-</t>
  </si>
  <si>
    <t xml:space="preserve">торных подстанций и распределительных </t>
  </si>
  <si>
    <t xml:space="preserve">трансформаторных подстанций с уровнем </t>
  </si>
  <si>
    <t>напряжения до 35 кВ</t>
  </si>
  <si>
    <t>Строительство центров питания и подстан-</t>
  </si>
  <si>
    <t>ций уровнем напряжения 35 кВ и выше</t>
  </si>
  <si>
    <t>Приложение №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</si>
  <si>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</si>
  <si>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</si>
  <si>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</si>
  <si>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</t>
  </si>
  <si>
    <t>Длина воздушных</t>
  </si>
  <si>
    <t>Объем максималь-</t>
  </si>
  <si>
    <t>строительство</t>
  </si>
  <si>
    <t>и кабельных линий</t>
  </si>
  <si>
    <t xml:space="preserve">ной мощности, </t>
  </si>
  <si>
    <t>воздушных и</t>
  </si>
  <si>
    <t>электропередачи</t>
  </si>
  <si>
    <t xml:space="preserve">присоединенной </t>
  </si>
  <si>
    <t>кабельных линий</t>
  </si>
  <si>
    <t>на i-м уровне</t>
  </si>
  <si>
    <t>путем строитель-</t>
  </si>
  <si>
    <t>напряжения,</t>
  </si>
  <si>
    <t xml:space="preserve">ства воздушных </t>
  </si>
  <si>
    <t>фактически</t>
  </si>
  <si>
    <t xml:space="preserve">или кабельных </t>
  </si>
  <si>
    <t>построенных за</t>
  </si>
  <si>
    <t>линий за послед-</t>
  </si>
  <si>
    <t>последние 3 года</t>
  </si>
  <si>
    <t>ние 3 года (кВт)</t>
  </si>
  <si>
    <t>построенных</t>
  </si>
  <si>
    <t>(км)</t>
  </si>
  <si>
    <t>за последние 3</t>
  </si>
  <si>
    <t>года (тыс. рублей)</t>
  </si>
  <si>
    <t>электропередачи:</t>
  </si>
  <si>
    <t>0,4 кВ</t>
  </si>
  <si>
    <t>1—20 кВ</t>
  </si>
  <si>
    <t>35 кВ</t>
  </si>
  <si>
    <t xml:space="preserve">Строительство воздушных линий </t>
  </si>
  <si>
    <t>Приложение № 4</t>
  </si>
  <si>
    <t>об осуществлении технологического присоединения по договорам,</t>
  </si>
  <si>
    <t>заключенным за текущий год</t>
  </si>
  <si>
    <t>Категория заявителей</t>
  </si>
  <si>
    <t>Количество</t>
  </si>
  <si>
    <t>Максимальная</t>
  </si>
  <si>
    <t>Стоимость договоров</t>
  </si>
  <si>
    <t>договоров (штук)</t>
  </si>
  <si>
    <t>мощность (кВт)</t>
  </si>
  <si>
    <t>(без НДС)</t>
  </si>
  <si>
    <t xml:space="preserve"> (тыс. рублей)</t>
  </si>
  <si>
    <t>1—20</t>
  </si>
  <si>
    <t>кВ</t>
  </si>
  <si>
    <t>и выше</t>
  </si>
  <si>
    <t>До 15 кВт — всего</t>
  </si>
  <si>
    <t>в том числе</t>
  </si>
  <si>
    <t>льготная категория*</t>
  </si>
  <si>
    <t>От 15 до 150 кВт — всего</t>
  </si>
  <si>
    <t>льготная категория**</t>
  </si>
  <si>
    <t>От 150 кВт до 670 кВт — всего</t>
  </si>
  <si>
    <t>по индивидуальному проекту</t>
  </si>
  <si>
    <t>4.</t>
  </si>
  <si>
    <t>От 670 кВт до 8900 кВт — всего</t>
  </si>
  <si>
    <t>5.</t>
  </si>
  <si>
    <t>От 8900 кВт — всего</t>
  </si>
  <si>
    <t>6.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</si>
  <si>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</si>
  <si>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</si>
  <si>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</si>
  <si>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5</t>
  </si>
  <si>
    <t>о поданных заявках на технологическое присоединение за текущий год</t>
  </si>
  <si>
    <t>Количество заявок</t>
  </si>
  <si>
    <t>(штук)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</si>
</sst>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#,##0.000"/>
    <numFmt numFmtId="165" formatCode="0.00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&quot;$&quot;#,##0_);[Red]\(&quot;$&quot;#,##0\)"/>
    <numFmt numFmtId="169" formatCode="General_)"/>
    <numFmt numFmtId="170" formatCode="0.0"/>
    <numFmt numFmtId="171" formatCode="0.0_)"/>
    <numFmt numFmtId="172" formatCode="&quot;error&quot;;&quot;error&quot;;&quot;OK&quot;;&quot;  &quot;@"/>
    <numFmt numFmtId="173" formatCode="_-* #,##0\ _р_._-;\-* #,##0\ _р_._-;_-* &quot;-&quot;\ _р_._-;_-@_-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#,##0_);\(#,##0\);&quot;- &quot;;&quot;  &quot;@"/>
    <numFmt numFmtId="177" formatCode="_([$€-2]* #,##0.00_);_([$€-2]* \(#,##0.00\);_([$€-2]* &quot;-&quot;??_)"/>
    <numFmt numFmtId="178" formatCode="#,##0.0000_);\(#,##0.0000\);&quot;- &quot;;&quot;  &quot;@"/>
    <numFmt numFmtId="179" formatCode="_-* #,##0\ _d_._-;\-* #,##0\ _d_._-;_-* &quot;-&quot;\ _d_._-;_-@_-"/>
    <numFmt numFmtId="180" formatCode="_-* #,##0.00\ _d_._-;\-* #,##0.00\ _d_._-;_-* &quot;-&quot;??\ _d_._-;_-@_-"/>
    <numFmt numFmtId="181" formatCode="&quot;$&quot;#,##0.00_);[Red]\(&quot;$&quot;#,##0.00\)"/>
    <numFmt numFmtId="182" formatCode=";;&quot;zero&quot;;&quot;  &quot;@"/>
    <numFmt numFmtId="183" formatCode="#,##0_);[Red]\(#,##0\)"/>
    <numFmt numFmtId="184" formatCode="_-* #,##0.00\ _р_._-;\-* #,##0.00\ _р_._-;_-* &quot;-&quot;??\ _р_._-;_-@_-"/>
    <numFmt numFmtId="185" formatCode="\$#,##0\ ;\(\$#,##0\)"/>
    <numFmt numFmtId="186" formatCode="_ * #,##0_ ;_ * \-#,##0_ ;_ * &quot;-&quot;_ ;_ @_ "/>
    <numFmt numFmtId="187" formatCode="_ * #,##0.00_ ;_ * \-#,##0.00_ ;_ * &quot;-&quot;??_ ;_ @_ "/>
    <numFmt numFmtId="188" formatCode="&quot;$&quot;#,##0"/>
    <numFmt numFmtId="189" formatCode="_-* #,##0.00_р_._-;\-* #,##0.00_р_._-;_-* \-??_р_._-;_-@_-"/>
  </numFmts>
  <fonts count="137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i/>
      <sz val="9"/>
      <name val="HelvDL"/>
    </font>
    <font>
      <sz val="9"/>
      <name val="HelvDL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1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</font>
    <font>
      <b/>
      <sz val="11"/>
      <color indexed="9"/>
      <name val="Calibri"/>
      <family val="2"/>
      <charset val="204"/>
    </font>
    <font>
      <sz val="10"/>
      <color indexed="22"/>
      <name val="Arial"/>
      <family val="2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Courier"/>
      <family val="3"/>
    </font>
    <font>
      <b/>
      <sz val="18"/>
      <color indexed="56"/>
      <name val="Cambria"/>
      <family val="2"/>
      <charset val="204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name val="Times New Roman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name val="SvobodaFWF"/>
    </font>
    <font>
      <b/>
      <sz val="12"/>
      <name val="NTHelvetica/Cyrillic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 Cyr"/>
      <family val="2"/>
      <charset val="204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 CYR"/>
      <family val="2"/>
      <charset val="204"/>
    </font>
    <font>
      <sz val="19"/>
      <color indexed="48"/>
      <name val="Arial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NTHelvetica/Cyrillic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9"/>
      <color indexed="81"/>
      <name val="Tahoma"/>
      <charset val="1"/>
    </font>
    <font>
      <sz val="9"/>
      <color rgb="FF00B050"/>
      <name val="Arial"/>
      <family val="2"/>
      <charset val="204"/>
    </font>
    <font>
      <sz val="9"/>
      <color rgb="FF7030A0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lightGray">
        <fgColor indexed="8"/>
        <bgColor indexed="11"/>
      </patternFill>
    </fill>
    <fill>
      <patternFill patternType="lightGray"/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92">
    <xf numFmtId="0" fontId="0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28" fillId="0" borderId="0"/>
    <xf numFmtId="0" fontId="29" fillId="0" borderId="0" applyBorder="0"/>
    <xf numFmtId="0" fontId="27" fillId="0" borderId="0" applyBorder="0"/>
    <xf numFmtId="168" fontId="31" fillId="0" borderId="0" applyFont="0" applyFill="0" applyBorder="0" applyAlignment="0" applyProtection="0"/>
    <xf numFmtId="0" fontId="32" fillId="0" borderId="0"/>
    <xf numFmtId="0" fontId="33" fillId="0" borderId="0" applyNumberFormat="0">
      <alignment horizontal="left"/>
    </xf>
    <xf numFmtId="169" fontId="26" fillId="0" borderId="14">
      <protection locked="0"/>
    </xf>
    <xf numFmtId="0" fontId="34" fillId="0" borderId="0" applyBorder="0">
      <alignment horizontal="center" vertical="center" wrapText="1"/>
    </xf>
    <xf numFmtId="0" fontId="35" fillId="0" borderId="15" applyBorder="0">
      <alignment horizontal="center" vertical="center" wrapText="1"/>
    </xf>
    <xf numFmtId="169" fontId="36" fillId="7" borderId="14"/>
    <xf numFmtId="4" fontId="37" fillId="8" borderId="12" applyBorder="0">
      <alignment horizontal="right"/>
    </xf>
    <xf numFmtId="4" fontId="25" fillId="0" borderId="0" applyBorder="0">
      <alignment horizontal="right" vertical="top" wrapText="1"/>
    </xf>
    <xf numFmtId="0" fontId="38" fillId="0" borderId="13">
      <alignment horizontal="center" wrapText="1"/>
    </xf>
    <xf numFmtId="0" fontId="22" fillId="0" borderId="0">
      <alignment horizontal="center" vertical="top" wrapText="1"/>
    </xf>
    <xf numFmtId="0" fontId="39" fillId="0" borderId="0">
      <alignment horizontal="center" vertical="center" wrapText="1"/>
    </xf>
    <xf numFmtId="0" fontId="40" fillId="9" borderId="0" applyFill="0">
      <alignment wrapText="1"/>
    </xf>
    <xf numFmtId="0" fontId="41" fillId="0" borderId="0">
      <alignment vertical="top"/>
    </xf>
    <xf numFmtId="0" fontId="24" fillId="0" borderId="0"/>
    <xf numFmtId="0" fontId="42" fillId="0" borderId="0">
      <alignment vertical="top" wrapText="1"/>
    </xf>
    <xf numFmtId="49" fontId="40" fillId="0" borderId="0">
      <alignment horizontal="center"/>
    </xf>
    <xf numFmtId="0" fontId="38" fillId="0" borderId="0">
      <alignment horizontal="center"/>
    </xf>
    <xf numFmtId="167" fontId="27" fillId="0" borderId="0" applyFont="0" applyFill="0" applyBorder="0" applyAlignment="0" applyProtection="0"/>
    <xf numFmtId="4" fontId="37" fillId="9" borderId="0" applyBorder="0">
      <alignment horizontal="right"/>
    </xf>
    <xf numFmtId="4" fontId="37" fillId="9" borderId="16" applyBorder="0">
      <alignment horizontal="right"/>
    </xf>
    <xf numFmtId="4" fontId="37" fillId="9" borderId="12" applyFont="0" applyBorder="0">
      <alignment horizontal="right"/>
    </xf>
    <xf numFmtId="4" fontId="43" fillId="0" borderId="0">
      <alignment horizontal="right" vertical="top"/>
    </xf>
    <xf numFmtId="0" fontId="4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25" fillId="0" borderId="0"/>
    <xf numFmtId="9" fontId="25" fillId="0" borderId="0" applyFont="0" applyFill="0" applyBorder="0" applyAlignment="0" applyProtection="0"/>
    <xf numFmtId="0" fontId="27" fillId="0" borderId="0"/>
    <xf numFmtId="0" fontId="4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7" fillId="0" borderId="0"/>
    <xf numFmtId="0" fontId="24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6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13" borderId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50" fillId="23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31" borderId="0" applyNumberFormat="0" applyBorder="0" applyAlignment="0" applyProtection="0"/>
    <xf numFmtId="171" fontId="52" fillId="0" borderId="0">
      <alignment horizontal="left"/>
    </xf>
    <xf numFmtId="0" fontId="53" fillId="15" borderId="0" applyNumberFormat="0" applyBorder="0" applyAlignment="0" applyProtection="0"/>
    <xf numFmtId="0" fontId="54" fillId="32" borderId="29" applyNumberFormat="0" applyAlignment="0" applyProtection="0"/>
    <xf numFmtId="172" fontId="55" fillId="0" borderId="0" applyFont="0" applyFill="0" applyBorder="0" applyAlignment="0" applyProtection="0"/>
    <xf numFmtId="0" fontId="56" fillId="33" borderId="30" applyNumberFormat="0" applyAlignment="0" applyProtection="0"/>
    <xf numFmtId="173" fontId="40" fillId="0" borderId="0" applyFont="0" applyFill="0" applyBorder="0" applyAlignment="0" applyProtection="0"/>
    <xf numFmtId="3" fontId="57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57" fillId="0" borderId="0" applyFont="0" applyFill="0" applyBorder="0" applyAlignment="0" applyProtection="0"/>
    <xf numFmtId="176" fontId="58" fillId="34" borderId="0" applyNumberFormat="0" applyBorder="0" applyAlignment="0" applyProtection="0"/>
    <xf numFmtId="169" fontId="59" fillId="0" borderId="0">
      <alignment horizontal="center"/>
    </xf>
    <xf numFmtId="38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78" fontId="55" fillId="0" borderId="0" applyFont="0" applyFill="0" applyBorder="0" applyAlignment="0" applyProtection="0"/>
    <xf numFmtId="176" fontId="62" fillId="0" borderId="0" applyNumberFormat="0" applyFill="0" applyBorder="0" applyAlignment="0" applyProtection="0"/>
    <xf numFmtId="0" fontId="63" fillId="16" borderId="0" applyNumberFormat="0" applyBorder="0" applyAlignment="0" applyProtection="0"/>
    <xf numFmtId="38" fontId="45" fillId="35" borderId="0" applyNumberFormat="0" applyBorder="0" applyAlignment="0" applyProtection="0"/>
    <xf numFmtId="0" fontId="64" fillId="0" borderId="18" applyNumberFormat="0" applyAlignment="0" applyProtection="0">
      <alignment horizontal="left" vertical="center"/>
    </xf>
    <xf numFmtId="0" fontId="64" fillId="0" borderId="31">
      <alignment horizontal="left" vertical="center"/>
    </xf>
    <xf numFmtId="0" fontId="65" fillId="0" borderId="32" applyNumberFormat="0" applyFill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69" fillId="19" borderId="29" applyNumberFormat="0" applyAlignment="0" applyProtection="0"/>
    <xf numFmtId="10" fontId="45" fillId="36" borderId="12" applyNumberFormat="0" applyBorder="0" applyAlignment="0" applyProtection="0"/>
    <xf numFmtId="0" fontId="70" fillId="0" borderId="35" applyNumberFormat="0" applyFill="0" applyAlignment="0" applyProtection="0"/>
    <xf numFmtId="0" fontId="71" fillId="37" borderId="0" applyNumberFormat="0" applyBorder="0" applyAlignment="0" applyProtection="0"/>
    <xf numFmtId="0" fontId="31" fillId="0" borderId="1"/>
    <xf numFmtId="0" fontId="25" fillId="0" borderId="0"/>
    <xf numFmtId="0" fontId="25" fillId="0" borderId="0"/>
    <xf numFmtId="0" fontId="72" fillId="0" borderId="0"/>
    <xf numFmtId="0" fontId="73" fillId="0" borderId="0"/>
    <xf numFmtId="0" fontId="28" fillId="0" borderId="0"/>
    <xf numFmtId="0" fontId="27" fillId="38" borderId="36" applyNumberFormat="0" applyFont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74" fillId="0" borderId="0" applyFont="0" applyFill="0" applyBorder="0" applyAlignment="0" applyProtection="0"/>
    <xf numFmtId="180" fontId="74" fillId="0" borderId="0" applyFont="0" applyFill="0" applyBorder="0" applyAlignment="0" applyProtection="0"/>
    <xf numFmtId="0" fontId="75" fillId="32" borderId="37" applyNumberFormat="0" applyAlignment="0" applyProtection="0"/>
    <xf numFmtId="10" fontId="25" fillId="0" borderId="0" applyFont="0" applyFill="0" applyBorder="0" applyAlignment="0" applyProtection="0"/>
    <xf numFmtId="0" fontId="76" fillId="0" borderId="0">
      <alignment horizontal="right" vertical="top"/>
    </xf>
    <xf numFmtId="0" fontId="77" fillId="0" borderId="0"/>
    <xf numFmtId="0" fontId="78" fillId="0" borderId="0" applyNumberFormat="0" applyFill="0" applyBorder="0" applyAlignment="0" applyProtection="0"/>
    <xf numFmtId="176" fontId="79" fillId="0" borderId="0" applyNumberFormat="0" applyFill="0" applyBorder="0" applyAlignment="0" applyProtection="0"/>
    <xf numFmtId="0" fontId="80" fillId="0" borderId="38" applyNumberFormat="0" applyFill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5" fillId="22" borderId="0" applyNumberFormat="0" applyBorder="0" applyAlignment="0" applyProtection="0"/>
    <xf numFmtId="182" fontId="55" fillId="0" borderId="0" applyFont="0" applyFill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69" fillId="19" borderId="29" applyNumberFormat="0" applyAlignment="0" applyProtection="0"/>
    <xf numFmtId="0" fontId="69" fillId="19" borderId="29" applyNumberFormat="0" applyAlignment="0" applyProtection="0"/>
    <xf numFmtId="0" fontId="69" fillId="19" borderId="29" applyNumberFormat="0" applyAlignment="0" applyProtection="0"/>
    <xf numFmtId="0" fontId="69" fillId="19" borderId="29" applyNumberFormat="0" applyAlignment="0" applyProtection="0"/>
    <xf numFmtId="0" fontId="69" fillId="19" borderId="29" applyNumberFormat="0" applyAlignment="0" applyProtection="0"/>
    <xf numFmtId="0" fontId="69" fillId="19" borderId="29" applyNumberFormat="0" applyAlignment="0" applyProtection="0"/>
    <xf numFmtId="0" fontId="69" fillId="19" borderId="29" applyNumberFormat="0" applyAlignment="0" applyProtection="0"/>
    <xf numFmtId="0" fontId="69" fillId="19" borderId="29" applyNumberFormat="0" applyAlignment="0" applyProtection="0"/>
    <xf numFmtId="0" fontId="69" fillId="19" borderId="29" applyNumberFormat="0" applyAlignment="0" applyProtection="0"/>
    <xf numFmtId="0" fontId="75" fillId="32" borderId="37" applyNumberFormat="0" applyAlignment="0" applyProtection="0"/>
    <xf numFmtId="0" fontId="75" fillId="32" borderId="37" applyNumberFormat="0" applyAlignment="0" applyProtection="0"/>
    <xf numFmtId="0" fontId="75" fillId="32" borderId="37" applyNumberFormat="0" applyAlignment="0" applyProtection="0"/>
    <xf numFmtId="0" fontId="75" fillId="32" borderId="37" applyNumberFormat="0" applyAlignment="0" applyProtection="0"/>
    <xf numFmtId="0" fontId="75" fillId="32" borderId="37" applyNumberFormat="0" applyAlignment="0" applyProtection="0"/>
    <xf numFmtId="0" fontId="75" fillId="32" borderId="37" applyNumberFormat="0" applyAlignment="0" applyProtection="0"/>
    <xf numFmtId="0" fontId="75" fillId="32" borderId="37" applyNumberFormat="0" applyAlignment="0" applyProtection="0"/>
    <xf numFmtId="0" fontId="75" fillId="32" borderId="37" applyNumberFormat="0" applyAlignment="0" applyProtection="0"/>
    <xf numFmtId="0" fontId="75" fillId="32" borderId="37" applyNumberFormat="0" applyAlignment="0" applyProtection="0"/>
    <xf numFmtId="0" fontId="54" fillId="32" borderId="29" applyNumberFormat="0" applyAlignment="0" applyProtection="0"/>
    <xf numFmtId="0" fontId="54" fillId="32" borderId="29" applyNumberFormat="0" applyAlignment="0" applyProtection="0"/>
    <xf numFmtId="0" fontId="54" fillId="32" borderId="29" applyNumberFormat="0" applyAlignment="0" applyProtection="0"/>
    <xf numFmtId="0" fontId="54" fillId="32" borderId="29" applyNumberFormat="0" applyAlignment="0" applyProtection="0"/>
    <xf numFmtId="0" fontId="54" fillId="32" borderId="29" applyNumberFormat="0" applyAlignment="0" applyProtection="0"/>
    <xf numFmtId="0" fontId="54" fillId="32" borderId="29" applyNumberFormat="0" applyAlignment="0" applyProtection="0"/>
    <xf numFmtId="0" fontId="54" fillId="32" borderId="29" applyNumberFormat="0" applyAlignment="0" applyProtection="0"/>
    <xf numFmtId="0" fontId="54" fillId="32" borderId="29" applyNumberFormat="0" applyAlignment="0" applyProtection="0"/>
    <xf numFmtId="0" fontId="54" fillId="32" borderId="29" applyNumberFormat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56" fillId="33" borderId="30" applyNumberFormat="0" applyAlignment="0" applyProtection="0"/>
    <xf numFmtId="0" fontId="56" fillId="33" borderId="30" applyNumberFormat="0" applyAlignment="0" applyProtection="0"/>
    <xf numFmtId="0" fontId="56" fillId="33" borderId="30" applyNumberFormat="0" applyAlignment="0" applyProtection="0"/>
    <xf numFmtId="0" fontId="56" fillId="33" borderId="30" applyNumberFormat="0" applyAlignment="0" applyProtection="0"/>
    <xf numFmtId="0" fontId="56" fillId="33" borderId="30" applyNumberFormat="0" applyAlignment="0" applyProtection="0"/>
    <xf numFmtId="0" fontId="56" fillId="33" borderId="30" applyNumberFormat="0" applyAlignment="0" applyProtection="0"/>
    <xf numFmtId="0" fontId="56" fillId="33" borderId="30" applyNumberFormat="0" applyAlignment="0" applyProtection="0"/>
    <xf numFmtId="0" fontId="56" fillId="33" borderId="30" applyNumberFormat="0" applyAlignment="0" applyProtection="0"/>
    <xf numFmtId="0" fontId="56" fillId="33" borderId="30" applyNumberForma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2" fillId="0" borderId="0"/>
    <xf numFmtId="0" fontId="25" fillId="0" borderId="0" applyNumberFormat="0" applyFont="0" applyFill="0" applyBorder="0" applyAlignment="0" applyProtection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3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38" borderId="36" applyNumberFormat="0" applyFont="0" applyAlignment="0" applyProtection="0"/>
    <xf numFmtId="0" fontId="27" fillId="38" borderId="36" applyNumberFormat="0" applyFont="0" applyAlignment="0" applyProtection="0"/>
    <xf numFmtId="0" fontId="27" fillId="38" borderId="36" applyNumberFormat="0" applyFont="0" applyAlignment="0" applyProtection="0"/>
    <xf numFmtId="0" fontId="27" fillId="38" borderId="36" applyNumberFormat="0" applyFont="0" applyAlignment="0" applyProtection="0"/>
    <xf numFmtId="0" fontId="27" fillId="38" borderId="36" applyNumberFormat="0" applyFont="0" applyAlignment="0" applyProtection="0"/>
    <xf numFmtId="0" fontId="27" fillId="38" borderId="36" applyNumberFormat="0" applyFont="0" applyAlignment="0" applyProtection="0"/>
    <xf numFmtId="0" fontId="27" fillId="38" borderId="36" applyNumberFormat="0" applyFont="0" applyAlignment="0" applyProtection="0"/>
    <xf numFmtId="0" fontId="27" fillId="38" borderId="36" applyNumberFormat="0" applyFont="0" applyAlignment="0" applyProtection="0"/>
    <xf numFmtId="0" fontId="27" fillId="38" borderId="36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70" fillId="0" borderId="35" applyNumberFormat="0" applyFill="0" applyAlignment="0" applyProtection="0"/>
    <xf numFmtId="0" fontId="83" fillId="0" borderId="0" applyNumberFormat="0" applyFont="0" applyBorder="0" applyAlignment="0">
      <alignment horizontal="center"/>
    </xf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23" fillId="0" borderId="0">
      <alignment vertical="top"/>
    </xf>
    <xf numFmtId="0" fontId="23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166" fontId="84" fillId="0" borderId="0">
      <protection locked="0"/>
    </xf>
    <xf numFmtId="166" fontId="84" fillId="0" borderId="0">
      <protection locked="0"/>
    </xf>
    <xf numFmtId="166" fontId="84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4" fillId="0" borderId="39">
      <protection locked="0"/>
    </xf>
    <xf numFmtId="0" fontId="31" fillId="13" borderId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50" fillId="39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50" fillId="40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50" fillId="41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50" fillId="42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50" fillId="43" borderId="0" applyNumberFormat="0" applyBorder="0" applyAlignment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50" fillId="44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50" fillId="45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50" fillId="46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50" fillId="4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50" fillId="42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50" fillId="45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50" fillId="48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51" fillId="49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51" fillId="46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51" fillId="47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51" fillId="50" borderId="0" applyNumberFormat="0" applyBorder="0" applyAlignment="0" applyProtection="0"/>
    <xf numFmtId="0" fontId="87" fillId="26" borderId="0" applyNumberFormat="0" applyBorder="0" applyAlignment="0" applyProtection="0"/>
    <xf numFmtId="0" fontId="87" fillId="26" borderId="0" applyNumberFormat="0" applyBorder="0" applyAlignment="0" applyProtection="0"/>
    <xf numFmtId="0" fontId="87" fillId="26" borderId="0" applyNumberFormat="0" applyBorder="0" applyAlignment="0" applyProtection="0"/>
    <xf numFmtId="0" fontId="87" fillId="26" borderId="0" applyNumberFormat="0" applyBorder="0" applyAlignment="0" applyProtection="0"/>
    <xf numFmtId="0" fontId="51" fillId="51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51" fillId="52" borderId="0" applyNumberFormat="0" applyBorder="0" applyAlignment="0" applyProtection="0"/>
    <xf numFmtId="40" fontId="31" fillId="0" borderId="0" applyFont="0" applyFill="0" applyBorder="0" applyAlignment="0" applyProtection="0"/>
    <xf numFmtId="3" fontId="88" fillId="0" borderId="0" applyFont="0" applyFill="0" applyBorder="0" applyAlignment="0" applyProtection="0"/>
    <xf numFmtId="168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5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0" fontId="89" fillId="0" borderId="40" applyNumberFormat="0" applyBorder="0">
      <alignment horizontal="centerContinuous"/>
    </xf>
    <xf numFmtId="0" fontId="90" fillId="0" borderId="0">
      <alignment horizontal="center"/>
    </xf>
    <xf numFmtId="0" fontId="90" fillId="53" borderId="0">
      <alignment horizont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54" borderId="0"/>
    <xf numFmtId="0" fontId="94" fillId="55" borderId="0"/>
    <xf numFmtId="0" fontId="95" fillId="0" borderId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31" fillId="0" borderId="1"/>
    <xf numFmtId="4" fontId="96" fillId="37" borderId="41" applyNumberFormat="0" applyProtection="0">
      <alignment vertical="center"/>
    </xf>
    <xf numFmtId="4" fontId="97" fillId="8" borderId="41" applyNumberFormat="0" applyProtection="0">
      <alignment vertical="center"/>
    </xf>
    <xf numFmtId="4" fontId="96" fillId="8" borderId="41" applyNumberFormat="0" applyProtection="0">
      <alignment horizontal="left" vertical="center" indent="1"/>
    </xf>
    <xf numFmtId="0" fontId="96" fillId="8" borderId="41" applyNumberFormat="0" applyProtection="0">
      <alignment horizontal="left" vertical="top" indent="1"/>
    </xf>
    <xf numFmtId="4" fontId="98" fillId="56" borderId="0" applyNumberFormat="0" applyProtection="0">
      <alignment horizontal="left" vertical="center" indent="1"/>
    </xf>
    <xf numFmtId="4" fontId="99" fillId="15" borderId="41" applyNumberFormat="0" applyProtection="0">
      <alignment horizontal="right" vertical="center"/>
    </xf>
    <xf numFmtId="4" fontId="99" fillId="21" borderId="41" applyNumberFormat="0" applyProtection="0">
      <alignment horizontal="right" vertical="center"/>
    </xf>
    <xf numFmtId="4" fontId="99" fillId="29" borderId="41" applyNumberFormat="0" applyProtection="0">
      <alignment horizontal="right" vertical="center"/>
    </xf>
    <xf numFmtId="4" fontId="99" fillId="23" borderId="41" applyNumberFormat="0" applyProtection="0">
      <alignment horizontal="right" vertical="center"/>
    </xf>
    <xf numFmtId="4" fontId="99" fillId="27" borderId="41" applyNumberFormat="0" applyProtection="0">
      <alignment horizontal="right" vertical="center"/>
    </xf>
    <xf numFmtId="4" fontId="99" fillId="31" borderId="41" applyNumberFormat="0" applyProtection="0">
      <alignment horizontal="right" vertical="center"/>
    </xf>
    <xf numFmtId="4" fontId="99" fillId="30" borderId="41" applyNumberFormat="0" applyProtection="0">
      <alignment horizontal="right" vertical="center"/>
    </xf>
    <xf numFmtId="4" fontId="99" fillId="57" borderId="41" applyNumberFormat="0" applyProtection="0">
      <alignment horizontal="right" vertical="center"/>
    </xf>
    <xf numFmtId="4" fontId="99" fillId="22" borderId="41" applyNumberFormat="0" applyProtection="0">
      <alignment horizontal="right" vertical="center"/>
    </xf>
    <xf numFmtId="4" fontId="96" fillId="58" borderId="42" applyNumberFormat="0" applyProtection="0">
      <alignment horizontal="left" vertical="center" indent="1"/>
    </xf>
    <xf numFmtId="4" fontId="99" fillId="59" borderId="0" applyNumberFormat="0" applyProtection="0">
      <alignment horizontal="left" vertical="center" indent="1"/>
    </xf>
    <xf numFmtId="4" fontId="100" fillId="56" borderId="0" applyNumberFormat="0" applyProtection="0">
      <alignment horizontal="left" vertical="center" indent="1"/>
    </xf>
    <xf numFmtId="4" fontId="98" fillId="60" borderId="41" applyNumberFormat="0" applyProtection="0">
      <alignment horizontal="right" vertical="center"/>
    </xf>
    <xf numFmtId="4" fontId="101" fillId="59" borderId="0" applyNumberFormat="0" applyProtection="0">
      <alignment horizontal="left" vertical="center" indent="1"/>
    </xf>
    <xf numFmtId="4" fontId="101" fillId="61" borderId="0" applyNumberFormat="0" applyProtection="0">
      <alignment horizontal="left" vertical="center" indent="1"/>
    </xf>
    <xf numFmtId="0" fontId="25" fillId="56" borderId="41" applyNumberFormat="0" applyProtection="0">
      <alignment horizontal="left" vertical="center" indent="1"/>
    </xf>
    <xf numFmtId="0" fontId="25" fillId="56" borderId="41" applyNumberFormat="0" applyProtection="0">
      <alignment horizontal="left" vertical="top" indent="1"/>
    </xf>
    <xf numFmtId="0" fontId="25" fillId="61" borderId="41" applyNumberFormat="0" applyProtection="0">
      <alignment horizontal="left" vertical="center" indent="1"/>
    </xf>
    <xf numFmtId="0" fontId="25" fillId="61" borderId="41" applyNumberFormat="0" applyProtection="0">
      <alignment horizontal="left" vertical="top" indent="1"/>
    </xf>
    <xf numFmtId="0" fontId="25" fillId="60" borderId="41" applyNumberFormat="0" applyProtection="0">
      <alignment horizontal="left" vertical="center" indent="1"/>
    </xf>
    <xf numFmtId="0" fontId="25" fillId="60" borderId="41" applyNumberFormat="0" applyProtection="0">
      <alignment horizontal="left" vertical="top" indent="1"/>
    </xf>
    <xf numFmtId="0" fontId="25" fillId="62" borderId="41" applyNumberFormat="0" applyProtection="0">
      <alignment horizontal="left" vertical="center" indent="1"/>
    </xf>
    <xf numFmtId="0" fontId="25" fillId="62" borderId="41" applyNumberFormat="0" applyProtection="0">
      <alignment horizontal="left" vertical="top" indent="1"/>
    </xf>
    <xf numFmtId="4" fontId="99" fillId="36" borderId="41" applyNumberFormat="0" applyProtection="0">
      <alignment vertical="center"/>
    </xf>
    <xf numFmtId="4" fontId="102" fillId="36" borderId="41" applyNumberFormat="0" applyProtection="0">
      <alignment vertical="center"/>
    </xf>
    <xf numFmtId="4" fontId="99" fillId="36" borderId="41" applyNumberFormat="0" applyProtection="0">
      <alignment horizontal="left" vertical="center" indent="1"/>
    </xf>
    <xf numFmtId="0" fontId="99" fillId="36" borderId="41" applyNumberFormat="0" applyProtection="0">
      <alignment horizontal="left" vertical="top" indent="1"/>
    </xf>
    <xf numFmtId="4" fontId="98" fillId="62" borderId="41" applyNumberFormat="0" applyProtection="0">
      <alignment horizontal="right" vertical="center"/>
    </xf>
    <xf numFmtId="4" fontId="102" fillId="59" borderId="41" applyNumberFormat="0" applyProtection="0">
      <alignment horizontal="right" vertical="center"/>
    </xf>
    <xf numFmtId="4" fontId="103" fillId="60" borderId="41" applyNumberFormat="0" applyProtection="0">
      <alignment horizontal="left" vertical="center" indent="1"/>
    </xf>
    <xf numFmtId="0" fontId="99" fillId="61" borderId="41" applyNumberFormat="0" applyProtection="0">
      <alignment horizontal="left" vertical="top" indent="1"/>
    </xf>
    <xf numFmtId="4" fontId="104" fillId="63" borderId="0" applyNumberFormat="0" applyProtection="0">
      <alignment horizontal="left" vertical="center" indent="1"/>
    </xf>
    <xf numFmtId="4" fontId="79" fillId="59" borderId="41" applyNumberFormat="0" applyProtection="0">
      <alignment horizontal="right" vertical="center"/>
    </xf>
    <xf numFmtId="0" fontId="105" fillId="64" borderId="0"/>
    <xf numFmtId="49" fontId="106" fillId="64" borderId="0"/>
    <xf numFmtId="49" fontId="107" fillId="64" borderId="43"/>
    <xf numFmtId="49" fontId="107" fillId="64" borderId="0"/>
    <xf numFmtId="0" fontId="105" fillId="65" borderId="43">
      <protection locked="0"/>
    </xf>
    <xf numFmtId="0" fontId="105" fillId="64" borderId="0"/>
    <xf numFmtId="0" fontId="107" fillId="12" borderId="0"/>
    <xf numFmtId="0" fontId="107" fillId="66" borderId="0"/>
    <xf numFmtId="0" fontId="107" fillId="11" borderId="0"/>
    <xf numFmtId="188" fontId="108" fillId="0" borderId="12">
      <alignment horizontal="left" vertical="center"/>
      <protection locked="0"/>
    </xf>
    <xf numFmtId="0" fontId="88" fillId="0" borderId="44" applyNumberFormat="0" applyFont="0" applyFill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51" fillId="67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51" fillId="68" borderId="0" applyNumberFormat="0" applyBorder="0" applyAlignment="0" applyProtection="0"/>
    <xf numFmtId="0" fontId="87" fillId="30" borderId="0" applyNumberFormat="0" applyBorder="0" applyAlignment="0" applyProtection="0"/>
    <xf numFmtId="0" fontId="87" fillId="30" borderId="0" applyNumberFormat="0" applyBorder="0" applyAlignment="0" applyProtection="0"/>
    <xf numFmtId="0" fontId="87" fillId="30" borderId="0" applyNumberFormat="0" applyBorder="0" applyAlignment="0" applyProtection="0"/>
    <xf numFmtId="0" fontId="87" fillId="30" borderId="0" applyNumberFormat="0" applyBorder="0" applyAlignment="0" applyProtection="0"/>
    <xf numFmtId="0" fontId="51" fillId="69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51" fillId="50" borderId="0" applyNumberFormat="0" applyBorder="0" applyAlignment="0" applyProtection="0"/>
    <xf numFmtId="0" fontId="87" fillId="26" borderId="0" applyNumberFormat="0" applyBorder="0" applyAlignment="0" applyProtection="0"/>
    <xf numFmtId="0" fontId="87" fillId="26" borderId="0" applyNumberFormat="0" applyBorder="0" applyAlignment="0" applyProtection="0"/>
    <xf numFmtId="0" fontId="87" fillId="26" borderId="0" applyNumberFormat="0" applyBorder="0" applyAlignment="0" applyProtection="0"/>
    <xf numFmtId="0" fontId="87" fillId="26" borderId="0" applyNumberFormat="0" applyBorder="0" applyAlignment="0" applyProtection="0"/>
    <xf numFmtId="0" fontId="51" fillId="51" borderId="0" applyNumberFormat="0" applyBorder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51" fillId="70" borderId="0" applyNumberFormat="0" applyBorder="0" applyAlignment="0" applyProtection="0"/>
    <xf numFmtId="0" fontId="109" fillId="19" borderId="29" applyNumberFormat="0" applyAlignment="0" applyProtection="0"/>
    <xf numFmtId="0" fontId="109" fillId="19" borderId="29" applyNumberFormat="0" applyAlignment="0" applyProtection="0"/>
    <xf numFmtId="0" fontId="109" fillId="19" borderId="29" applyNumberFormat="0" applyAlignment="0" applyProtection="0"/>
    <xf numFmtId="0" fontId="109" fillId="19" borderId="29" applyNumberFormat="0" applyAlignment="0" applyProtection="0"/>
    <xf numFmtId="0" fontId="69" fillId="44" borderId="29" applyNumberFormat="0" applyAlignment="0" applyProtection="0"/>
    <xf numFmtId="0" fontId="110" fillId="32" borderId="37" applyNumberFormat="0" applyAlignment="0" applyProtection="0"/>
    <xf numFmtId="0" fontId="110" fillId="32" borderId="37" applyNumberFormat="0" applyAlignment="0" applyProtection="0"/>
    <xf numFmtId="0" fontId="110" fillId="32" borderId="37" applyNumberFormat="0" applyAlignment="0" applyProtection="0"/>
    <xf numFmtId="0" fontId="110" fillId="32" borderId="37" applyNumberFormat="0" applyAlignment="0" applyProtection="0"/>
    <xf numFmtId="0" fontId="75" fillId="71" borderId="37" applyNumberFormat="0" applyAlignment="0" applyProtection="0"/>
    <xf numFmtId="0" fontId="111" fillId="32" borderId="29" applyNumberFormat="0" applyAlignment="0" applyProtection="0"/>
    <xf numFmtId="0" fontId="111" fillId="32" borderId="29" applyNumberFormat="0" applyAlignment="0" applyProtection="0"/>
    <xf numFmtId="0" fontId="111" fillId="32" borderId="29" applyNumberFormat="0" applyAlignment="0" applyProtection="0"/>
    <xf numFmtId="0" fontId="111" fillId="32" borderId="29" applyNumberFormat="0" applyAlignment="0" applyProtection="0"/>
    <xf numFmtId="0" fontId="54" fillId="71" borderId="29" applyNumberFormat="0" applyAlignment="0" applyProtection="0"/>
    <xf numFmtId="0" fontId="112" fillId="0" borderId="32" applyNumberFormat="0" applyFill="0" applyAlignment="0" applyProtection="0"/>
    <xf numFmtId="0" fontId="112" fillId="0" borderId="32" applyNumberFormat="0" applyFill="0" applyAlignment="0" applyProtection="0"/>
    <xf numFmtId="0" fontId="112" fillId="0" borderId="32" applyNumberFormat="0" applyFill="0" applyAlignment="0" applyProtection="0"/>
    <xf numFmtId="0" fontId="112" fillId="0" borderId="32" applyNumberFormat="0" applyFill="0" applyAlignment="0" applyProtection="0"/>
    <xf numFmtId="0" fontId="113" fillId="0" borderId="33" applyNumberFormat="0" applyFill="0" applyAlignment="0" applyProtection="0"/>
    <xf numFmtId="0" fontId="113" fillId="0" borderId="33" applyNumberFormat="0" applyFill="0" applyAlignment="0" applyProtection="0"/>
    <xf numFmtId="0" fontId="113" fillId="0" borderId="33" applyNumberFormat="0" applyFill="0" applyAlignment="0" applyProtection="0"/>
    <xf numFmtId="0" fontId="113" fillId="0" borderId="33" applyNumberFormat="0" applyFill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38" applyNumberFormat="0" applyFill="0" applyAlignment="0" applyProtection="0"/>
    <xf numFmtId="0" fontId="115" fillId="0" borderId="38" applyNumberFormat="0" applyFill="0" applyAlignment="0" applyProtection="0"/>
    <xf numFmtId="0" fontId="115" fillId="0" borderId="38" applyNumberFormat="0" applyFill="0" applyAlignment="0" applyProtection="0"/>
    <xf numFmtId="0" fontId="115" fillId="0" borderId="38" applyNumberFormat="0" applyFill="0" applyAlignment="0" applyProtection="0"/>
    <xf numFmtId="0" fontId="116" fillId="33" borderId="30" applyNumberFormat="0" applyAlignment="0" applyProtection="0"/>
    <xf numFmtId="0" fontId="116" fillId="33" borderId="30" applyNumberFormat="0" applyAlignment="0" applyProtection="0"/>
    <xf numFmtId="0" fontId="116" fillId="33" borderId="30" applyNumberFormat="0" applyAlignment="0" applyProtection="0"/>
    <xf numFmtId="0" fontId="116" fillId="33" borderId="30" applyNumberFormat="0" applyAlignment="0" applyProtection="0"/>
    <xf numFmtId="0" fontId="56" fillId="72" borderId="30" applyNumberFormat="0" applyAlignment="0" applyProtection="0"/>
    <xf numFmtId="0" fontId="40" fillId="9" borderId="0" applyFill="0">
      <alignment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71" fillId="73" borderId="0" applyNumberFormat="0" applyBorder="0" applyAlignment="0" applyProtection="0"/>
    <xf numFmtId="0" fontId="26" fillId="0" borderId="0"/>
    <xf numFmtId="0" fontId="26" fillId="0" borderId="0"/>
    <xf numFmtId="0" fontId="118" fillId="0" borderId="0"/>
    <xf numFmtId="0" fontId="26" fillId="0" borderId="0"/>
    <xf numFmtId="0" fontId="82" fillId="0" borderId="0"/>
    <xf numFmtId="0" fontId="26" fillId="0" borderId="0"/>
    <xf numFmtId="0" fontId="25" fillId="0" borderId="0"/>
    <xf numFmtId="0" fontId="26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8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19" fillId="15" borderId="0" applyNumberFormat="0" applyBorder="0" applyAlignment="0" applyProtection="0"/>
    <xf numFmtId="0" fontId="119" fillId="15" borderId="0" applyNumberFormat="0" applyBorder="0" applyAlignment="0" applyProtection="0"/>
    <xf numFmtId="0" fontId="119" fillId="15" borderId="0" applyNumberFormat="0" applyBorder="0" applyAlignment="0" applyProtection="0"/>
    <xf numFmtId="0" fontId="119" fillId="15" borderId="0" applyNumberFormat="0" applyBorder="0" applyAlignment="0" applyProtection="0"/>
    <xf numFmtId="0" fontId="53" fillId="40" borderId="0" applyNumberFormat="0" applyBorder="0" applyAlignment="0" applyProtection="0"/>
    <xf numFmtId="170" fontId="120" fillId="8" borderId="17" applyNumberFormat="0" applyBorder="0" applyAlignment="0">
      <alignment vertical="center"/>
      <protection locked="0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5" fillId="38" borderId="36" applyNumberFormat="0" applyFont="0" applyAlignment="0" applyProtection="0"/>
    <xf numFmtId="0" fontId="25" fillId="38" borderId="36" applyNumberFormat="0" applyFont="0" applyAlignment="0" applyProtection="0"/>
    <xf numFmtId="0" fontId="25" fillId="38" borderId="36" applyNumberFormat="0" applyFont="0" applyAlignment="0" applyProtection="0"/>
    <xf numFmtId="0" fontId="25" fillId="38" borderId="36" applyNumberFormat="0" applyFont="0" applyAlignment="0" applyProtection="0"/>
    <xf numFmtId="0" fontId="25" fillId="74" borderId="36" applyNumberForma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4" fillId="0" borderId="0" applyFont="0" applyFill="0" applyBorder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25" fillId="0" borderId="0"/>
    <xf numFmtId="38" fontId="23" fillId="0" borderId="0">
      <alignment vertical="top"/>
    </xf>
    <xf numFmtId="188" fontId="26" fillId="0" borderId="0" applyFill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89" fontId="25" fillId="0" borderId="0" applyFill="0" applyBorder="0" applyAlignment="0" applyProtection="0"/>
    <xf numFmtId="167" fontId="24" fillId="0" borderId="0" applyFont="0" applyFill="0" applyBorder="0" applyAlignment="0" applyProtection="0"/>
    <xf numFmtId="4" fontId="37" fillId="9" borderId="0" applyFont="0" applyBorder="0">
      <alignment horizontal="right"/>
    </xf>
    <xf numFmtId="0" fontId="124" fillId="16" borderId="0" applyNumberFormat="0" applyBorder="0" applyAlignment="0" applyProtection="0"/>
    <xf numFmtId="0" fontId="124" fillId="16" borderId="0" applyNumberFormat="0" applyBorder="0" applyAlignment="0" applyProtection="0"/>
    <xf numFmtId="0" fontId="124" fillId="16" borderId="0" applyNumberFormat="0" applyBorder="0" applyAlignment="0" applyProtection="0"/>
    <xf numFmtId="0" fontId="124" fillId="16" borderId="0" applyNumberFormat="0" applyBorder="0" applyAlignment="0" applyProtection="0"/>
    <xf numFmtId="0" fontId="63" fillId="41" borderId="0" applyNumberFormat="0" applyBorder="0" applyAlignment="0" applyProtection="0"/>
    <xf numFmtId="166" fontId="84" fillId="0" borderId="0">
      <protection locked="0"/>
    </xf>
    <xf numFmtId="0" fontId="131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4" borderId="1" xfId="0" applyNumberFormat="1" applyFont="1" applyFill="1" applyBorder="1" applyAlignment="1">
      <alignment horizontal="right" vertical="center" wrapText="1" inden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1" fillId="4" borderId="6" xfId="0" applyNumberFormat="1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164" fontId="1" fillId="5" borderId="6" xfId="0" applyNumberFormat="1" applyFont="1" applyFill="1" applyBorder="1" applyAlignment="1">
      <alignment horizontal="right" vertical="center" wrapText="1" indent="1"/>
    </xf>
    <xf numFmtId="164" fontId="1" fillId="5" borderId="1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14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top" wrapText="1" indent="2"/>
    </xf>
    <xf numFmtId="0" fontId="6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right" vertical="center" wrapText="1" indent="1"/>
    </xf>
    <xf numFmtId="0" fontId="1" fillId="6" borderId="1" xfId="0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0" fillId="3" borderId="1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indent="2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" fontId="1" fillId="6" borderId="1" xfId="0" applyNumberFormat="1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 indent="2"/>
    </xf>
    <xf numFmtId="4" fontId="25" fillId="0" borderId="1" xfId="47" applyNumberFormat="1" applyFont="1" applyFill="1" applyBorder="1" applyAlignment="1">
      <alignment horizontal="left" vertical="center" wrapText="1"/>
    </xf>
    <xf numFmtId="4" fontId="25" fillId="0" borderId="1" xfId="48" applyNumberFormat="1" applyFont="1" applyBorder="1" applyAlignment="1">
      <alignment horizontal="left" vertical="center" wrapText="1"/>
    </xf>
    <xf numFmtId="4" fontId="25" fillId="0" borderId="1" xfId="48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6" fillId="0" borderId="0" xfId="0" applyFont="1"/>
    <xf numFmtId="0" fontId="47" fillId="0" borderId="0" xfId="0" applyFont="1" applyAlignment="1" applyProtection="1">
      <alignment vertical="center"/>
      <protection locked="0"/>
    </xf>
    <xf numFmtId="4" fontId="25" fillId="0" borderId="1" xfId="48" applyNumberFormat="1" applyFont="1" applyFill="1" applyBorder="1" applyAlignment="1">
      <alignment horizontal="center" vertical="center" wrapText="1"/>
    </xf>
    <xf numFmtId="4" fontId="46" fillId="0" borderId="1" xfId="48" applyNumberFormat="1" applyFont="1" applyFill="1" applyBorder="1" applyAlignment="1">
      <alignment horizontal="center" vertical="center" wrapText="1"/>
    </xf>
    <xf numFmtId="3" fontId="25" fillId="0" borderId="1" xfId="48" applyNumberFormat="1" applyFont="1" applyBorder="1" applyAlignment="1">
      <alignment horizontal="center" vertical="center" wrapText="1"/>
    </xf>
    <xf numFmtId="4" fontId="25" fillId="0" borderId="1" xfId="48" applyNumberFormat="1" applyFont="1" applyBorder="1" applyAlignment="1">
      <alignment horizontal="center" vertical="center" wrapText="1"/>
    </xf>
    <xf numFmtId="0" fontId="0" fillId="0" borderId="0" xfId="0"/>
    <xf numFmtId="4" fontId="46" fillId="0" borderId="0" xfId="48" applyNumberFormat="1" applyFont="1" applyFill="1" applyBorder="1" applyAlignment="1">
      <alignment horizontal="center" vertical="center" wrapText="1"/>
    </xf>
    <xf numFmtId="4" fontId="25" fillId="0" borderId="0" xfId="48" applyNumberFormat="1" applyFont="1" applyFill="1" applyBorder="1" applyAlignment="1">
      <alignment horizontal="center" vertical="center" wrapText="1"/>
    </xf>
    <xf numFmtId="3" fontId="25" fillId="0" borderId="0" xfId="48" applyNumberFormat="1" applyFont="1" applyBorder="1" applyAlignment="1">
      <alignment horizontal="center" vertical="center" wrapText="1"/>
    </xf>
    <xf numFmtId="4" fontId="25" fillId="0" borderId="0" xfId="48" applyNumberFormat="1" applyFont="1" applyBorder="1" applyAlignment="1">
      <alignment horizontal="center" vertical="center" wrapText="1"/>
    </xf>
    <xf numFmtId="4" fontId="46" fillId="0" borderId="0" xfId="48" applyNumberFormat="1" applyFont="1" applyBorder="1" applyAlignment="1">
      <alignment horizontal="center" vertical="center" wrapText="1"/>
    </xf>
    <xf numFmtId="4" fontId="46" fillId="10" borderId="0" xfId="48" applyNumberFormat="1" applyFont="1" applyFill="1" applyBorder="1" applyAlignment="1">
      <alignment horizontal="center" vertical="center" wrapText="1"/>
    </xf>
    <xf numFmtId="4" fontId="25" fillId="10" borderId="0" xfId="48" applyNumberFormat="1" applyFont="1" applyFill="1" applyBorder="1" applyAlignment="1">
      <alignment horizontal="center" vertical="center" wrapText="1"/>
    </xf>
    <xf numFmtId="4" fontId="46" fillId="0" borderId="1" xfId="48" applyNumberFormat="1" applyFont="1" applyBorder="1" applyAlignment="1">
      <alignment horizontal="right" vertical="center" wrapText="1"/>
    </xf>
    <xf numFmtId="4" fontId="46" fillId="0" borderId="1" xfId="48" applyNumberFormat="1" applyFont="1" applyFill="1" applyBorder="1" applyAlignment="1">
      <alignment horizontal="right" vertical="center" wrapText="1"/>
    </xf>
    <xf numFmtId="4" fontId="46" fillId="4" borderId="1" xfId="48" applyNumberFormat="1" applyFont="1" applyFill="1" applyBorder="1" applyAlignment="1">
      <alignment horizontal="center" vertical="center" wrapText="1"/>
    </xf>
    <xf numFmtId="4" fontId="46" fillId="5" borderId="6" xfId="48" applyNumberFormat="1" applyFont="1" applyFill="1" applyBorder="1" applyAlignment="1">
      <alignment horizontal="center" vertical="center" wrapText="1"/>
    </xf>
    <xf numFmtId="4" fontId="25" fillId="0" borderId="20" xfId="48" applyNumberFormat="1" applyFont="1" applyFill="1" applyBorder="1" applyAlignment="1">
      <alignment horizontal="left" vertical="center" wrapText="1"/>
    </xf>
    <xf numFmtId="4" fontId="46" fillId="3" borderId="5" xfId="48" applyNumberFormat="1" applyFont="1" applyFill="1" applyBorder="1" applyAlignment="1">
      <alignment horizontal="center" vertical="center" wrapText="1"/>
    </xf>
    <xf numFmtId="4" fontId="46" fillId="5" borderId="1" xfId="48" applyNumberFormat="1" applyFont="1" applyFill="1" applyBorder="1" applyAlignment="1">
      <alignment horizontal="center" vertical="center" wrapText="1"/>
    </xf>
    <xf numFmtId="4" fontId="25" fillId="0" borderId="6" xfId="48" applyNumberFormat="1" applyFont="1" applyFill="1" applyBorder="1" applyAlignment="1">
      <alignment horizontal="center" vertical="center" wrapText="1"/>
    </xf>
    <xf numFmtId="4" fontId="46" fillId="5" borderId="25" xfId="48" applyNumberFormat="1" applyFont="1" applyFill="1" applyBorder="1" applyAlignment="1">
      <alignment horizontal="center" vertical="center" wrapText="1"/>
    </xf>
    <xf numFmtId="4" fontId="46" fillId="0" borderId="25" xfId="48" applyNumberFormat="1" applyFont="1" applyFill="1" applyBorder="1" applyAlignment="1">
      <alignment horizontal="center" vertical="center" wrapText="1"/>
    </xf>
    <xf numFmtId="4" fontId="46" fillId="5" borderId="27" xfId="48" applyNumberFormat="1" applyFont="1" applyFill="1" applyBorder="1" applyAlignment="1">
      <alignment horizontal="center" vertical="center" wrapText="1"/>
    </xf>
    <xf numFmtId="4" fontId="25" fillId="4" borderId="20" xfId="48" applyNumberFormat="1" applyFont="1" applyFill="1" applyBorder="1" applyAlignment="1">
      <alignment horizontal="center" vertical="center" wrapText="1"/>
    </xf>
    <xf numFmtId="4" fontId="25" fillId="5" borderId="23" xfId="4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4" fontId="25" fillId="0" borderId="6" xfId="48" applyNumberFormat="1" applyFont="1" applyFill="1" applyBorder="1" applyAlignment="1">
      <alignment horizontal="left" vertical="center" wrapText="1"/>
    </xf>
    <xf numFmtId="4" fontId="46" fillId="4" borderId="20" xfId="48" applyNumberFormat="1" applyFont="1" applyFill="1" applyBorder="1" applyAlignment="1">
      <alignment horizontal="center" vertical="center" wrapText="1"/>
    </xf>
    <xf numFmtId="3" fontId="46" fillId="3" borderId="5" xfId="48" applyNumberFormat="1" applyFont="1" applyFill="1" applyBorder="1" applyAlignment="1">
      <alignment horizontal="center" vertical="center" wrapText="1"/>
    </xf>
    <xf numFmtId="4" fontId="25" fillId="0" borderId="25" xfId="48" applyNumberFormat="1" applyFont="1" applyFill="1" applyBorder="1" applyAlignment="1">
      <alignment horizontal="center" vertical="center" wrapText="1"/>
    </xf>
    <xf numFmtId="4" fontId="25" fillId="4" borderId="1" xfId="48" applyNumberFormat="1" applyFont="1" applyFill="1" applyBorder="1" applyAlignment="1">
      <alignment horizontal="center" vertical="center" wrapText="1"/>
    </xf>
    <xf numFmtId="4" fontId="46" fillId="5" borderId="23" xfId="48" applyNumberFormat="1" applyFont="1" applyFill="1" applyBorder="1" applyAlignment="1">
      <alignment horizontal="center" vertical="center" wrapText="1"/>
    </xf>
    <xf numFmtId="4" fontId="25" fillId="5" borderId="1" xfId="48" applyNumberFormat="1" applyFont="1" applyFill="1" applyBorder="1" applyAlignment="1">
      <alignment horizontal="center" vertical="center" wrapText="1"/>
    </xf>
    <xf numFmtId="4" fontId="46" fillId="0" borderId="25" xfId="48" applyNumberFormat="1" applyFont="1" applyFill="1" applyBorder="1" applyAlignment="1">
      <alignment horizontal="right" vertical="center" wrapText="1"/>
    </xf>
    <xf numFmtId="4" fontId="46" fillId="5" borderId="28" xfId="48" applyNumberFormat="1" applyFont="1" applyFill="1" applyBorder="1" applyAlignment="1">
      <alignment horizontal="center" vertical="center" wrapText="1"/>
    </xf>
    <xf numFmtId="4" fontId="25" fillId="5" borderId="20" xfId="48" applyNumberFormat="1" applyFont="1" applyFill="1" applyBorder="1" applyAlignment="1">
      <alignment horizontal="center" vertical="center" wrapText="1"/>
    </xf>
    <xf numFmtId="4" fontId="25" fillId="5" borderId="21" xfId="48" applyNumberFormat="1" applyFont="1" applyFill="1" applyBorder="1" applyAlignment="1">
      <alignment horizontal="center" vertical="center" wrapText="1"/>
    </xf>
    <xf numFmtId="4" fontId="46" fillId="0" borderId="25" xfId="48" applyNumberFormat="1" applyFont="1" applyBorder="1" applyAlignment="1">
      <alignment horizontal="right" vertical="center" wrapText="1"/>
    </xf>
    <xf numFmtId="0" fontId="0" fillId="0" borderId="0" xfId="0"/>
    <xf numFmtId="4" fontId="46" fillId="0" borderId="0" xfId="48" applyNumberFormat="1" applyFont="1" applyFill="1" applyBorder="1" applyAlignment="1">
      <alignment horizontal="center" vertical="center" wrapText="1"/>
    </xf>
    <xf numFmtId="4" fontId="25" fillId="0" borderId="0" xfId="48" applyNumberFormat="1" applyFont="1" applyFill="1" applyBorder="1" applyAlignment="1">
      <alignment horizontal="center" vertical="center" wrapText="1"/>
    </xf>
    <xf numFmtId="3" fontId="25" fillId="0" borderId="0" xfId="48" applyNumberFormat="1" applyFont="1" applyBorder="1" applyAlignment="1">
      <alignment horizontal="center" vertical="center" wrapText="1"/>
    </xf>
    <xf numFmtId="4" fontId="25" fillId="0" borderId="0" xfId="48" applyNumberFormat="1" applyFont="1" applyBorder="1" applyAlignment="1">
      <alignment horizontal="center" vertical="center" wrapText="1"/>
    </xf>
    <xf numFmtId="4" fontId="46" fillId="0" borderId="0" xfId="48" applyNumberFormat="1" applyFont="1" applyBorder="1" applyAlignment="1">
      <alignment horizontal="center" vertical="center" wrapText="1"/>
    </xf>
    <xf numFmtId="4" fontId="46" fillId="10" borderId="0" xfId="48" applyNumberFormat="1" applyFont="1" applyFill="1" applyBorder="1" applyAlignment="1">
      <alignment horizontal="center" vertical="center" wrapText="1"/>
    </xf>
    <xf numFmtId="4" fontId="25" fillId="10" borderId="0" xfId="48" applyNumberFormat="1" applyFont="1" applyFill="1" applyBorder="1" applyAlignment="1">
      <alignment horizontal="center" vertical="center" wrapText="1"/>
    </xf>
    <xf numFmtId="4" fontId="46" fillId="5" borderId="26" xfId="48" applyNumberFormat="1" applyFont="1" applyFill="1" applyBorder="1" applyAlignment="1">
      <alignment horizontal="center" vertical="center" wrapText="1"/>
    </xf>
    <xf numFmtId="4" fontId="46" fillId="0" borderId="1" xfId="47" applyNumberFormat="1" applyFont="1" applyBorder="1" applyAlignment="1">
      <alignment horizontal="center" vertical="center" wrapText="1"/>
    </xf>
    <xf numFmtId="0" fontId="48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48" fillId="0" borderId="0" xfId="0" applyFont="1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4" borderId="1" xfId="0" applyNumberFormat="1" applyFont="1" applyFill="1" applyBorder="1" applyAlignment="1">
      <alignment horizontal="right" vertical="center" wrapText="1" inden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1" fillId="4" borderId="6" xfId="0" applyNumberFormat="1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164" fontId="1" fillId="5" borderId="6" xfId="0" applyNumberFormat="1" applyFont="1" applyFill="1" applyBorder="1" applyAlignment="1">
      <alignment horizontal="right" vertical="center" wrapText="1" indent="1"/>
    </xf>
    <xf numFmtId="164" fontId="1" fillId="5" borderId="1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1"/>
    </xf>
    <xf numFmtId="0" fontId="14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indent="2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25" fillId="4" borderId="45" xfId="48" applyNumberFormat="1" applyFont="1" applyFill="1" applyBorder="1" applyAlignment="1">
      <alignment horizontal="center" vertical="center" wrapText="1"/>
    </xf>
    <xf numFmtId="4" fontId="25" fillId="4" borderId="2" xfId="48" applyNumberFormat="1" applyFont="1" applyFill="1" applyBorder="1" applyAlignment="1">
      <alignment horizontal="center" vertical="center" wrapText="1"/>
    </xf>
    <xf numFmtId="4" fontId="46" fillId="0" borderId="2" xfId="48" applyNumberFormat="1" applyFont="1" applyFill="1" applyBorder="1" applyAlignment="1">
      <alignment horizontal="center" vertical="center" wrapText="1"/>
    </xf>
    <xf numFmtId="4" fontId="25" fillId="0" borderId="2" xfId="48" applyNumberFormat="1" applyFont="1" applyFill="1" applyBorder="1" applyAlignment="1">
      <alignment horizontal="center" vertical="center" wrapText="1"/>
    </xf>
    <xf numFmtId="4" fontId="25" fillId="0" borderId="27" xfId="48" applyNumberFormat="1" applyFont="1" applyFill="1" applyBorder="1" applyAlignment="1">
      <alignment horizontal="center" vertical="center" wrapText="1"/>
    </xf>
    <xf numFmtId="4" fontId="25" fillId="5" borderId="19" xfId="48" applyNumberFormat="1" applyFont="1" applyFill="1" applyBorder="1" applyAlignment="1">
      <alignment horizontal="center" vertical="center" wrapText="1"/>
    </xf>
    <xf numFmtId="4" fontId="25" fillId="5" borderId="22" xfId="48" applyNumberFormat="1" applyFont="1" applyFill="1" applyBorder="1" applyAlignment="1">
      <alignment horizontal="center" vertical="center" wrapText="1"/>
    </xf>
    <xf numFmtId="4" fontId="46" fillId="0" borderId="22" xfId="48" applyNumberFormat="1" applyFont="1" applyFill="1" applyBorder="1" applyAlignment="1">
      <alignment horizontal="center" vertical="center" wrapText="1"/>
    </xf>
    <xf numFmtId="4" fontId="25" fillId="0" borderId="22" xfId="48" applyNumberFormat="1" applyFont="1" applyFill="1" applyBorder="1" applyAlignment="1">
      <alignment horizontal="center" vertical="center" wrapText="1"/>
    </xf>
    <xf numFmtId="4" fontId="25" fillId="0" borderId="24" xfId="48" applyNumberFormat="1" applyFont="1" applyFill="1" applyBorder="1" applyAlignment="1">
      <alignment horizontal="center" vertical="center" wrapText="1"/>
    </xf>
    <xf numFmtId="4" fontId="46" fillId="5" borderId="16" xfId="48" applyNumberFormat="1" applyFont="1" applyFill="1" applyBorder="1" applyAlignment="1">
      <alignment horizontal="center" vertical="center" wrapText="1"/>
    </xf>
    <xf numFmtId="4" fontId="46" fillId="5" borderId="10" xfId="48" applyNumberFormat="1" applyFont="1" applyFill="1" applyBorder="1" applyAlignment="1">
      <alignment horizontal="center" vertical="center" wrapText="1"/>
    </xf>
    <xf numFmtId="4" fontId="46" fillId="5" borderId="46" xfId="48" applyNumberFormat="1" applyFont="1" applyFill="1" applyBorder="1" applyAlignment="1">
      <alignment horizontal="center" vertical="center" wrapText="1"/>
    </xf>
    <xf numFmtId="10" fontId="14" fillId="0" borderId="1" xfId="47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5" fillId="0" borderId="1" xfId="48" applyNumberFormat="1" applyFont="1" applyBorder="1" applyAlignment="1">
      <alignment horizontal="center" vertical="center" wrapText="1"/>
    </xf>
    <xf numFmtId="4" fontId="25" fillId="0" borderId="1" xfId="48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3" fontId="1" fillId="4" borderId="1" xfId="0" applyNumberFormat="1" applyFont="1" applyFill="1" applyBorder="1"/>
    <xf numFmtId="0" fontId="1" fillId="0" borderId="1" xfId="0" applyFont="1" applyBorder="1" applyAlignment="1">
      <alignment horizontal="left" wrapText="1" indent="1"/>
    </xf>
    <xf numFmtId="4" fontId="1" fillId="4" borderId="1" xfId="0" applyNumberFormat="1" applyFont="1" applyFill="1" applyBorder="1"/>
    <xf numFmtId="0" fontId="6" fillId="0" borderId="1" xfId="0" applyFont="1" applyBorder="1"/>
    <xf numFmtId="3" fontId="6" fillId="5" borderId="1" xfId="0" applyNumberFormat="1" applyFont="1" applyFill="1" applyBorder="1"/>
    <xf numFmtId="0" fontId="6" fillId="0" borderId="1" xfId="0" applyFont="1" applyBorder="1" applyAlignment="1">
      <alignment wrapText="1"/>
    </xf>
    <xf numFmtId="4" fontId="6" fillId="5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 indent="2"/>
    </xf>
    <xf numFmtId="0" fontId="5" fillId="2" borderId="1" xfId="0" applyFont="1" applyFill="1" applyBorder="1" applyAlignment="1">
      <alignment horizontal="left" vertical="center" wrapText="1"/>
    </xf>
    <xf numFmtId="0" fontId="12" fillId="0" borderId="47" xfId="0" applyFont="1" applyBorder="1" applyAlignment="1">
      <alignment horizontal="left"/>
    </xf>
    <xf numFmtId="0" fontId="128" fillId="0" borderId="0" xfId="0" applyFont="1" applyAlignment="1">
      <alignment horizontal="left"/>
    </xf>
    <xf numFmtId="0" fontId="1" fillId="0" borderId="47" xfId="0" applyFont="1" applyBorder="1"/>
    <xf numFmtId="164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25" fillId="0" borderId="20" xfId="48" applyNumberFormat="1" applyFont="1" applyBorder="1" applyAlignment="1">
      <alignment horizontal="center" vertical="center" wrapText="1"/>
    </xf>
    <xf numFmtId="4" fontId="25" fillId="0" borderId="1" xfId="48" applyNumberFormat="1" applyFont="1" applyBorder="1" applyAlignment="1">
      <alignment horizontal="center" vertical="center" wrapText="1"/>
    </xf>
    <xf numFmtId="4" fontId="25" fillId="0" borderId="25" xfId="48" applyNumberFormat="1" applyFont="1" applyBorder="1" applyAlignment="1">
      <alignment horizontal="center" vertical="center" wrapText="1"/>
    </xf>
    <xf numFmtId="3" fontId="25" fillId="0" borderId="19" xfId="48" applyNumberFormat="1" applyFont="1" applyBorder="1" applyAlignment="1">
      <alignment horizontal="center" vertical="center" wrapText="1"/>
    </xf>
    <xf numFmtId="3" fontId="25" fillId="0" borderId="22" xfId="48" applyNumberFormat="1" applyFont="1" applyBorder="1" applyAlignment="1">
      <alignment horizontal="center" vertical="center" wrapText="1"/>
    </xf>
    <xf numFmtId="3" fontId="25" fillId="0" borderId="24" xfId="48" applyNumberFormat="1" applyFont="1" applyBorder="1" applyAlignment="1">
      <alignment horizontal="center" vertical="center" wrapText="1"/>
    </xf>
    <xf numFmtId="4" fontId="25" fillId="0" borderId="1" xfId="48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29" fillId="0" borderId="0" xfId="497" applyFont="1" applyAlignment="1">
      <alignment horizontal="center"/>
    </xf>
    <xf numFmtId="0" fontId="129" fillId="0" borderId="0" xfId="497" applyFont="1" applyAlignment="1">
      <alignment horizontal="right"/>
    </xf>
    <xf numFmtId="0" fontId="94" fillId="0" borderId="0" xfId="497" applyFont="1" applyAlignment="1">
      <alignment horizontal="center"/>
    </xf>
    <xf numFmtId="0" fontId="95" fillId="0" borderId="0" xfId="497" applyFont="1" applyAlignment="1">
      <alignment horizontal="center"/>
    </xf>
    <xf numFmtId="0" fontId="95" fillId="0" borderId="0" xfId="497" applyFont="1" applyAlignment="1">
      <alignment horizontal="center"/>
    </xf>
    <xf numFmtId="0" fontId="95" fillId="0" borderId="47" xfId="497" applyFont="1" applyBorder="1" applyAlignment="1">
      <alignment horizontal="center" wrapText="1"/>
    </xf>
    <xf numFmtId="49" fontId="94" fillId="0" borderId="47" xfId="497" applyNumberFormat="1" applyFont="1" applyBorder="1" applyAlignment="1">
      <alignment horizontal="center"/>
    </xf>
    <xf numFmtId="0" fontId="94" fillId="0" borderId="0" xfId="497" applyFont="1" applyAlignment="1">
      <alignment horizontal="left"/>
    </xf>
    <xf numFmtId="0" fontId="130" fillId="0" borderId="0" xfId="497" applyFont="1" applyAlignment="1">
      <alignment horizontal="center"/>
    </xf>
    <xf numFmtId="0" fontId="130" fillId="0" borderId="48" xfId="497" applyFont="1" applyBorder="1" applyAlignment="1">
      <alignment horizontal="center"/>
    </xf>
    <xf numFmtId="0" fontId="49" fillId="0" borderId="0" xfId="497" applyFont="1" applyAlignment="1">
      <alignment horizontal="left"/>
    </xf>
    <xf numFmtId="0" fontId="49" fillId="0" borderId="0" xfId="497" applyFont="1" applyAlignment="1">
      <alignment horizontal="center"/>
    </xf>
    <xf numFmtId="0" fontId="49" fillId="0" borderId="47" xfId="497" applyFont="1" applyBorder="1" applyAlignment="1">
      <alignment horizontal="center" wrapText="1"/>
    </xf>
    <xf numFmtId="0" fontId="49" fillId="0" borderId="47" xfId="497" applyFont="1" applyBorder="1" applyAlignment="1">
      <alignment horizontal="center"/>
    </xf>
    <xf numFmtId="49" fontId="49" fillId="0" borderId="47" xfId="497" applyNumberFormat="1" applyFont="1" applyBorder="1" applyAlignment="1">
      <alignment horizontal="center"/>
    </xf>
    <xf numFmtId="49" fontId="131" fillId="0" borderId="47" xfId="991" applyNumberFormat="1" applyBorder="1" applyAlignment="1" applyProtection="1">
      <alignment horizontal="center"/>
    </xf>
    <xf numFmtId="0" fontId="129" fillId="0" borderId="0" xfId="497" applyFont="1" applyAlignment="1">
      <alignment horizontal="left"/>
    </xf>
    <xf numFmtId="0" fontId="132" fillId="0" borderId="0" xfId="497" applyFont="1" applyAlignment="1">
      <alignment horizontal="right"/>
    </xf>
    <xf numFmtId="0" fontId="49" fillId="0" borderId="49" xfId="497" applyFont="1" applyBorder="1" applyAlignment="1">
      <alignment horizontal="center" vertical="center"/>
    </xf>
    <xf numFmtId="0" fontId="49" fillId="0" borderId="48" xfId="497" applyFont="1" applyBorder="1" applyAlignment="1">
      <alignment horizontal="center" vertical="center"/>
    </xf>
    <xf numFmtId="0" fontId="49" fillId="0" borderId="50" xfId="497" applyFont="1" applyBorder="1" applyAlignment="1">
      <alignment horizontal="center" vertical="center"/>
    </xf>
    <xf numFmtId="0" fontId="49" fillId="0" borderId="51" xfId="497" applyFont="1" applyBorder="1" applyAlignment="1">
      <alignment horizontal="center" vertical="center"/>
    </xf>
    <xf numFmtId="0" fontId="49" fillId="0" borderId="0" xfId="497" applyFont="1" applyAlignment="1">
      <alignment horizontal="center" vertical="center"/>
    </xf>
    <xf numFmtId="0" fontId="49" fillId="0" borderId="17" xfId="497" applyFont="1" applyBorder="1" applyAlignment="1">
      <alignment horizontal="center" vertical="center"/>
    </xf>
    <xf numFmtId="0" fontId="49" fillId="0" borderId="52" xfId="497" applyFont="1" applyBorder="1" applyAlignment="1">
      <alignment horizontal="center" vertical="center"/>
    </xf>
    <xf numFmtId="0" fontId="49" fillId="0" borderId="47" xfId="497" applyFont="1" applyBorder="1" applyAlignment="1">
      <alignment horizontal="center" vertical="center"/>
    </xf>
    <xf numFmtId="0" fontId="49" fillId="0" borderId="53" xfId="497" applyFont="1" applyBorder="1" applyAlignment="1">
      <alignment horizontal="center" vertical="center"/>
    </xf>
    <xf numFmtId="0" fontId="49" fillId="0" borderId="49" xfId="497" applyFont="1" applyBorder="1" applyAlignment="1">
      <alignment horizontal="center"/>
    </xf>
    <xf numFmtId="0" fontId="49" fillId="0" borderId="48" xfId="497" applyFont="1" applyBorder="1" applyAlignment="1">
      <alignment horizontal="center"/>
    </xf>
    <xf numFmtId="0" fontId="49" fillId="0" borderId="48" xfId="497" applyFont="1" applyBorder="1" applyAlignment="1">
      <alignment horizontal="left"/>
    </xf>
    <xf numFmtId="0" fontId="49" fillId="0" borderId="48" xfId="497" applyFont="1" applyBorder="1" applyAlignment="1">
      <alignment horizontal="right"/>
    </xf>
    <xf numFmtId="0" fontId="49" fillId="0" borderId="50" xfId="497" applyFont="1" applyBorder="1" applyAlignment="1">
      <alignment horizontal="right"/>
    </xf>
    <xf numFmtId="0" fontId="49" fillId="0" borderId="51" xfId="497" applyFont="1" applyBorder="1" applyAlignment="1">
      <alignment horizontal="center"/>
    </xf>
    <xf numFmtId="0" fontId="49" fillId="0" borderId="0" xfId="497" applyFont="1" applyAlignment="1">
      <alignment horizontal="center"/>
    </xf>
    <xf numFmtId="0" fontId="49" fillId="0" borderId="0" xfId="497" applyFont="1" applyAlignment="1">
      <alignment horizontal="left"/>
    </xf>
    <xf numFmtId="0" fontId="49" fillId="0" borderId="0" xfId="497" applyFont="1" applyAlignment="1">
      <alignment horizontal="right"/>
    </xf>
    <xf numFmtId="0" fontId="49" fillId="0" borderId="17" xfId="497" applyFont="1" applyBorder="1" applyAlignment="1">
      <alignment horizontal="right"/>
    </xf>
    <xf numFmtId="0" fontId="49" fillId="0" borderId="52" xfId="497" applyFont="1" applyBorder="1" applyAlignment="1">
      <alignment horizontal="center"/>
    </xf>
    <xf numFmtId="0" fontId="49" fillId="0" borderId="47" xfId="497" applyFont="1" applyBorder="1" applyAlignment="1">
      <alignment horizontal="left" wrapText="1"/>
    </xf>
    <xf numFmtId="0" fontId="49" fillId="0" borderId="47" xfId="497" applyFont="1" applyBorder="1" applyAlignment="1">
      <alignment horizontal="left"/>
    </xf>
    <xf numFmtId="0" fontId="49" fillId="0" borderId="47" xfId="497" applyFont="1" applyBorder="1" applyAlignment="1">
      <alignment horizontal="right"/>
    </xf>
    <xf numFmtId="0" fontId="49" fillId="0" borderId="53" xfId="497" applyFont="1" applyBorder="1" applyAlignment="1">
      <alignment horizontal="right"/>
    </xf>
    <xf numFmtId="0" fontId="133" fillId="0" borderId="0" xfId="497" applyFont="1" applyAlignment="1">
      <alignment horizontal="left"/>
    </xf>
    <xf numFmtId="0" fontId="134" fillId="0" borderId="0" xfId="497" applyFont="1" applyAlignment="1">
      <alignment horizontal="right"/>
    </xf>
    <xf numFmtId="0" fontId="135" fillId="0" borderId="0" xfId="497" applyFont="1" applyAlignment="1">
      <alignment horizontal="center"/>
    </xf>
    <xf numFmtId="0" fontId="136" fillId="0" borderId="0" xfId="497" applyFont="1" applyAlignment="1">
      <alignment horizontal="center"/>
    </xf>
    <xf numFmtId="0" fontId="136" fillId="0" borderId="0" xfId="497" applyFont="1" applyAlignment="1">
      <alignment horizontal="center"/>
    </xf>
    <xf numFmtId="0" fontId="133" fillId="0" borderId="49" xfId="497" applyFont="1" applyBorder="1" applyAlignment="1">
      <alignment horizontal="center"/>
    </xf>
    <xf numFmtId="0" fontId="133" fillId="0" borderId="48" xfId="497" applyFont="1" applyBorder="1" applyAlignment="1">
      <alignment horizontal="center"/>
    </xf>
    <xf numFmtId="0" fontId="133" fillId="0" borderId="50" xfId="497" applyFont="1" applyBorder="1" applyAlignment="1">
      <alignment horizontal="center"/>
    </xf>
    <xf numFmtId="0" fontId="133" fillId="0" borderId="49" xfId="497" applyFont="1" applyBorder="1" applyAlignment="1">
      <alignment horizontal="center" vertical="center"/>
    </xf>
    <xf numFmtId="0" fontId="133" fillId="0" borderId="48" xfId="497" applyFont="1" applyBorder="1" applyAlignment="1">
      <alignment horizontal="center" vertical="center"/>
    </xf>
    <xf numFmtId="0" fontId="133" fillId="0" borderId="50" xfId="497" applyFont="1" applyBorder="1" applyAlignment="1">
      <alignment horizontal="center" vertical="center"/>
    </xf>
    <xf numFmtId="0" fontId="133" fillId="0" borderId="0" xfId="497" applyFont="1" applyAlignment="1">
      <alignment horizontal="center"/>
    </xf>
    <xf numFmtId="0" fontId="133" fillId="0" borderId="51" xfId="497" applyFont="1" applyBorder="1" applyAlignment="1">
      <alignment horizontal="center"/>
    </xf>
    <xf numFmtId="0" fontId="133" fillId="0" borderId="0" xfId="497" applyFont="1" applyAlignment="1">
      <alignment horizontal="center"/>
    </xf>
    <xf numFmtId="0" fontId="133" fillId="0" borderId="17" xfId="497" applyFont="1" applyBorder="1" applyAlignment="1">
      <alignment horizontal="center"/>
    </xf>
    <xf numFmtId="0" fontId="133" fillId="0" borderId="51" xfId="497" applyFont="1" applyBorder="1" applyAlignment="1">
      <alignment horizontal="center" vertical="center"/>
    </xf>
    <xf numFmtId="0" fontId="133" fillId="0" borderId="0" xfId="497" applyFont="1" applyAlignment="1">
      <alignment horizontal="center" vertical="center"/>
    </xf>
    <xf numFmtId="0" fontId="133" fillId="0" borderId="17" xfId="497" applyFont="1" applyBorder="1" applyAlignment="1">
      <alignment horizontal="center" vertical="center"/>
    </xf>
    <xf numFmtId="0" fontId="133" fillId="0" borderId="52" xfId="497" applyFont="1" applyBorder="1" applyAlignment="1">
      <alignment horizontal="center"/>
    </xf>
    <xf numFmtId="0" fontId="133" fillId="0" borderId="47" xfId="497" applyFont="1" applyBorder="1" applyAlignment="1">
      <alignment horizontal="center"/>
    </xf>
    <xf numFmtId="0" fontId="133" fillId="0" borderId="53" xfId="497" applyFont="1" applyBorder="1" applyAlignment="1">
      <alignment horizontal="center"/>
    </xf>
    <xf numFmtId="0" fontId="133" fillId="0" borderId="52" xfId="497" applyFont="1" applyBorder="1" applyAlignment="1">
      <alignment horizontal="center" vertical="center"/>
    </xf>
    <xf numFmtId="0" fontId="133" fillId="0" borderId="47" xfId="497" applyFont="1" applyBorder="1" applyAlignment="1">
      <alignment horizontal="center" vertical="center"/>
    </xf>
    <xf numFmtId="0" fontId="133" fillId="0" borderId="53" xfId="497" applyFont="1" applyBorder="1" applyAlignment="1">
      <alignment horizontal="center" vertical="center"/>
    </xf>
    <xf numFmtId="0" fontId="133" fillId="0" borderId="48" xfId="497" applyFont="1" applyBorder="1" applyAlignment="1">
      <alignment horizontal="left"/>
    </xf>
    <xf numFmtId="0" fontId="133" fillId="0" borderId="48" xfId="497" applyFont="1" applyBorder="1" applyAlignment="1">
      <alignment horizontal="right"/>
    </xf>
    <xf numFmtId="0" fontId="133" fillId="0" borderId="50" xfId="497" applyFont="1" applyBorder="1" applyAlignment="1">
      <alignment horizontal="right"/>
    </xf>
    <xf numFmtId="0" fontId="133" fillId="0" borderId="0" xfId="497" applyFont="1" applyAlignment="1">
      <alignment horizontal="left"/>
    </xf>
    <xf numFmtId="0" fontId="133" fillId="0" borderId="0" xfId="497" applyFont="1" applyAlignment="1">
      <alignment horizontal="right"/>
    </xf>
    <xf numFmtId="0" fontId="133" fillId="0" borderId="17" xfId="497" applyFont="1" applyBorder="1" applyAlignment="1">
      <alignment horizontal="right"/>
    </xf>
    <xf numFmtId="0" fontId="133" fillId="0" borderId="47" xfId="497" applyFont="1" applyBorder="1" applyAlignment="1">
      <alignment horizontal="left"/>
    </xf>
    <xf numFmtId="0" fontId="133" fillId="0" borderId="47" xfId="497" applyFont="1" applyBorder="1" applyAlignment="1">
      <alignment horizontal="right"/>
    </xf>
    <xf numFmtId="0" fontId="133" fillId="0" borderId="53" xfId="497" applyFont="1" applyBorder="1" applyAlignment="1">
      <alignment horizontal="right"/>
    </xf>
    <xf numFmtId="0" fontId="38" fillId="0" borderId="49" xfId="497" applyFont="1" applyBorder="1" applyAlignment="1">
      <alignment horizontal="center"/>
    </xf>
    <xf numFmtId="0" fontId="38" fillId="0" borderId="48" xfId="497" applyFont="1" applyBorder="1" applyAlignment="1">
      <alignment horizontal="center"/>
    </xf>
    <xf numFmtId="0" fontId="38" fillId="0" borderId="50" xfId="497" applyFont="1" applyBorder="1" applyAlignment="1">
      <alignment horizontal="center"/>
    </xf>
    <xf numFmtId="0" fontId="38" fillId="0" borderId="0" xfId="497" applyFont="1" applyAlignment="1">
      <alignment horizontal="center"/>
    </xf>
    <xf numFmtId="0" fontId="38" fillId="0" borderId="51" xfId="497" applyFont="1" applyBorder="1" applyAlignment="1">
      <alignment horizontal="center"/>
    </xf>
    <xf numFmtId="0" fontId="38" fillId="0" borderId="0" xfId="497" applyFont="1" applyAlignment="1">
      <alignment horizontal="center"/>
    </xf>
    <xf numFmtId="0" fontId="38" fillId="0" borderId="17" xfId="497" applyFont="1" applyBorder="1" applyAlignment="1">
      <alignment horizontal="center"/>
    </xf>
    <xf numFmtId="0" fontId="38" fillId="0" borderId="52" xfId="497" applyFont="1" applyBorder="1" applyAlignment="1">
      <alignment horizontal="center"/>
    </xf>
    <xf numFmtId="0" fontId="38" fillId="0" borderId="47" xfId="497" applyFont="1" applyBorder="1" applyAlignment="1">
      <alignment horizontal="center"/>
    </xf>
    <xf numFmtId="0" fontId="38" fillId="0" borderId="53" xfId="497" applyFont="1" applyBorder="1" applyAlignment="1">
      <alignment horizontal="center"/>
    </xf>
    <xf numFmtId="0" fontId="38" fillId="0" borderId="47" xfId="497" applyFont="1" applyBorder="1" applyAlignment="1">
      <alignment horizontal="center"/>
    </xf>
    <xf numFmtId="0" fontId="129" fillId="0" borderId="0" xfId="497" applyFont="1" applyAlignment="1">
      <alignment horizontal="left" vertical="top" wrapText="1"/>
    </xf>
    <xf numFmtId="0" fontId="38" fillId="0" borderId="0" xfId="497" applyFont="1" applyAlignment="1">
      <alignment horizontal="left"/>
    </xf>
    <xf numFmtId="0" fontId="38" fillId="0" borderId="12" xfId="497" applyFont="1" applyBorder="1" applyAlignment="1">
      <alignment horizontal="center"/>
    </xf>
    <xf numFmtId="0" fontId="38" fillId="0" borderId="12" xfId="497" applyFont="1" applyBorder="1" applyAlignment="1">
      <alignment horizontal="left"/>
    </xf>
    <xf numFmtId="0" fontId="38" fillId="0" borderId="12" xfId="497" applyFont="1" applyBorder="1" applyAlignment="1">
      <alignment horizontal="right"/>
    </xf>
    <xf numFmtId="0" fontId="38" fillId="0" borderId="12" xfId="497" applyFont="1" applyBorder="1" applyAlignment="1">
      <alignment horizontal="left" wrapText="1"/>
    </xf>
  </cellXfs>
  <cellStyles count="992">
    <cellStyle name="_2005_БЮДЖЕТ В4 ==11.11.==  КР Дороги, Мосты" xfId="51" xr:uid="{00000000-0005-0000-0000-000000000000}"/>
    <cellStyle name="_2006_06_28_MGRES_inventories_request" xfId="52" xr:uid="{00000000-0005-0000-0000-000001000000}"/>
    <cellStyle name="_EKSPERT" xfId="3" xr:uid="{00000000-0005-0000-0000-000002000000}"/>
    <cellStyle name="_forma_rascheta_effectivnosti_proekta (00174077$$$)" xfId="53" xr:uid="{00000000-0005-0000-0000-000003000000}"/>
    <cellStyle name="_Альбом  от 25.08.06 недействующая редакция" xfId="639" xr:uid="{00000000-0005-0000-0000-000004000000}"/>
    <cellStyle name="_Альбом бюджетных форм   от 23.08.05" xfId="640" xr:uid="{00000000-0005-0000-0000-000005000000}"/>
    <cellStyle name="_Альбом бюджетных форм   от 25.08.05" xfId="641" xr:uid="{00000000-0005-0000-0000-000006000000}"/>
    <cellStyle name="_Альбом бюджетных форм от 18.07.06" xfId="642" xr:uid="{00000000-0005-0000-0000-000007000000}"/>
    <cellStyle name="_амортизация 2007-2008" xfId="4" xr:uid="{00000000-0005-0000-0000-000008000000}"/>
    <cellStyle name="_Анализ КТП_регионы" xfId="54" xr:uid="{00000000-0005-0000-0000-000009000000}"/>
    <cellStyle name="_АРМ_БП_РСК_V6.1.unprotec" xfId="643" xr:uid="{00000000-0005-0000-0000-00000A000000}"/>
    <cellStyle name="_Бюджетные формы.Расходы v.3.1" xfId="644" xr:uid="{00000000-0005-0000-0000-00000B000000}"/>
    <cellStyle name="_выручка по присоединениям2" xfId="645" xr:uid="{00000000-0005-0000-0000-00000C000000}"/>
    <cellStyle name="_Запрос-Сети-дох-22-12" xfId="55" xr:uid="{00000000-0005-0000-0000-00000D000000}"/>
    <cellStyle name="_Затратный СШГЭС  14 11 2004" xfId="56" xr:uid="{00000000-0005-0000-0000-00000E000000}"/>
    <cellStyle name="_Инвест ТЗ" xfId="646" xr:uid="{00000000-0005-0000-0000-00000F000000}"/>
    <cellStyle name="_Инвест ТЗ АВТОМАТИЗАЦИЯ  1.06.06   Ф" xfId="647" xr:uid="{00000000-0005-0000-0000-000010000000}"/>
    <cellStyle name="_Инвест ТЗ АВТОМАТИЗАЦИЯ  31.05.06   Ф нов" xfId="648" xr:uid="{00000000-0005-0000-0000-000011000000}"/>
    <cellStyle name="_Индексация исторических затрат" xfId="57" xr:uid="{00000000-0005-0000-0000-000012000000}"/>
    <cellStyle name="_ИП 17032006" xfId="58" xr:uid="{00000000-0005-0000-0000-000013000000}"/>
    <cellStyle name="_ИП СО 2006-2010 отпр 22 01 07" xfId="59" xr:uid="{00000000-0005-0000-0000-000014000000}"/>
    <cellStyle name="_ИП ФСК 10_10_07 куцанкиной" xfId="60" xr:uid="{00000000-0005-0000-0000-000015000000}"/>
    <cellStyle name="_ИП ФСК на 2008-2012 17 12 071" xfId="61" xr:uid="{00000000-0005-0000-0000-000016000000}"/>
    <cellStyle name="_ИПР Холдинга (от Шаркевич) (00137FFF$$$)" xfId="62" xr:uid="{00000000-0005-0000-0000-000017000000}"/>
    <cellStyle name="_источники инв программы_Комиэнерго" xfId="63" xr:uid="{00000000-0005-0000-0000-000018000000}"/>
    <cellStyle name="_Калькуляции по ТП 2009" xfId="36" xr:uid="{00000000-0005-0000-0000-000019000000}"/>
    <cellStyle name="_Классификаторы" xfId="649" xr:uid="{00000000-0005-0000-0000-00001A000000}"/>
    <cellStyle name="_классификаторы УБМ (изменения)" xfId="650" xr:uid="{00000000-0005-0000-0000-00001B000000}"/>
    <cellStyle name="_Книга1" xfId="651" xr:uid="{00000000-0005-0000-0000-00001C000000}"/>
    <cellStyle name="_Книга1 2" xfId="652" xr:uid="{00000000-0005-0000-0000-00001D000000}"/>
    <cellStyle name="_Книга1_Копия АРМ_БП_РСК_V10 0_20100213" xfId="653" xr:uid="{00000000-0005-0000-0000-00001E000000}"/>
    <cellStyle name="_Книга1_Копия АРМ_БП_РСК_V10 0_20100213 2" xfId="654" xr:uid="{00000000-0005-0000-0000-00001F000000}"/>
    <cellStyle name="_Книга5" xfId="655" xr:uid="{00000000-0005-0000-0000-000020000000}"/>
    <cellStyle name="_Копия Прил 2(Показатели ИП)" xfId="64" xr:uid="{00000000-0005-0000-0000-000021000000}"/>
    <cellStyle name="_Лист Microsoft Excel" xfId="65" xr:uid="{00000000-0005-0000-0000-000022000000}"/>
    <cellStyle name="_Макет-финансирование" xfId="66" xr:uid="{00000000-0005-0000-0000-000023000000}"/>
    <cellStyle name="_Плановая протяженность Января" xfId="67" xr:uid="{00000000-0005-0000-0000-000024000000}"/>
    <cellStyle name="_Прил 4_Формат-РСК_29.11.06_new finalприм" xfId="656" xr:uid="{00000000-0005-0000-0000-000025000000}"/>
    <cellStyle name="_Прил1-1 (МГИ) (Дубинину) 22 01 07" xfId="68" xr:uid="{00000000-0005-0000-0000-000026000000}"/>
    <cellStyle name="_Прилож.№4(ввод мощн.) август" xfId="69" xr:uid="{00000000-0005-0000-0000-000027000000}"/>
    <cellStyle name="_ПРИЛОЖЕНИЕ  _24 2009- 2013 (09.02.2009) (0016F046033)" xfId="70" xr:uid="{00000000-0005-0000-0000-000028000000}"/>
    <cellStyle name="_Приложение №5а_перегруппировка МРСК СЗ" xfId="71" xr:uid="{00000000-0005-0000-0000-000029000000}"/>
    <cellStyle name="_Программа СО 7-09 для СД от 29 марта" xfId="72" xr:uid="{00000000-0005-0000-0000-00002A000000}"/>
    <cellStyle name="_Производств-е показатели ЮНГ на 2005 на 49700 для согласования" xfId="73" xr:uid="{00000000-0005-0000-0000-00002B000000}"/>
    <cellStyle name="_Расчет ВВ подстанций" xfId="74" xr:uid="{00000000-0005-0000-0000-00002C000000}"/>
    <cellStyle name="_Расчет ВЛ таб.формата 12 рыба" xfId="75" xr:uid="{00000000-0005-0000-0000-00002D000000}"/>
    <cellStyle name="_Расчет на 2008 год" xfId="5" xr:uid="{00000000-0005-0000-0000-00002E000000}"/>
    <cellStyle name="_Расчет нормативной численности на вновь вводимые обьекты" xfId="657" xr:uid="{00000000-0005-0000-0000-00002F000000}"/>
    <cellStyle name="_Расшифровка по приоритетам_МРСК 2" xfId="76" xr:uid="{00000000-0005-0000-0000-000030000000}"/>
    <cellStyle name="_СВОДНЫЙ ОТЧЕТ" xfId="77" xr:uid="{00000000-0005-0000-0000-000031000000}"/>
    <cellStyle name="_Сергееву_тех х-ки_18.11" xfId="78" xr:uid="{00000000-0005-0000-0000-000032000000}"/>
    <cellStyle name="_СО 2006-2010  Прил1-1 (Дубинину)" xfId="79" xr:uid="{00000000-0005-0000-0000-000033000000}"/>
    <cellStyle name="_СЭИ Программа ПР на 09-11г от 26.10.2008г 12-45 " xfId="6" xr:uid="{00000000-0005-0000-0000-000034000000}"/>
    <cellStyle name="_Табл П2-5 (вар18-10-2006)" xfId="80" xr:uid="{00000000-0005-0000-0000-000035000000}"/>
    <cellStyle name="_Узлы учета_10.08" xfId="81" xr:uid="{00000000-0005-0000-0000-000036000000}"/>
    <cellStyle name="_Форма исх." xfId="82" xr:uid="{00000000-0005-0000-0000-000037000000}"/>
    <cellStyle name="_Форма Приложения 16" xfId="83" xr:uid="{00000000-0005-0000-0000-000038000000}"/>
    <cellStyle name="_Формат ДПН (предложения ФСК) 01.02.08г. Сравнение" xfId="658" xr:uid="{00000000-0005-0000-0000-000039000000}"/>
    <cellStyle name="_Формат укрупненного расчета стоимости строительства (реконструкции) объекта ПЭС" xfId="84" xr:uid="{00000000-0005-0000-0000-00003A000000}"/>
    <cellStyle name="_Формат-РСК_2007_12 02 06_м" xfId="659" xr:uid="{00000000-0005-0000-0000-00003B000000}"/>
    <cellStyle name="_Формы 6,7,КС-ввод" xfId="85" xr:uid="{00000000-0005-0000-0000-00003C000000}"/>
    <cellStyle name="_ФОТ 2010 Техприсоединение" xfId="37" xr:uid="{00000000-0005-0000-0000-00003D000000}"/>
    <cellStyle name="_ФОТ 2010 Техприсоединение1" xfId="38" xr:uid="{00000000-0005-0000-0000-00003E000000}"/>
    <cellStyle name="_ХОЛДИНГ_МРСК_09 10 2008" xfId="86" xr:uid="{00000000-0005-0000-0000-00003F000000}"/>
    <cellStyle name="_шаблон сети от системщиков(дима)" xfId="7" xr:uid="{00000000-0005-0000-0000-000040000000}"/>
    <cellStyle name="”ќђќ‘ћ‚›‰" xfId="660" xr:uid="{00000000-0005-0000-0000-000041000000}"/>
    <cellStyle name="”љ‘ђћ‚ђќќ›‰" xfId="661" xr:uid="{00000000-0005-0000-0000-000042000000}"/>
    <cellStyle name="„…ќ…†ќ›‰" xfId="662" xr:uid="{00000000-0005-0000-0000-000043000000}"/>
    <cellStyle name="‡ђѓћ‹ћ‚ћљ1" xfId="663" xr:uid="{00000000-0005-0000-0000-000044000000}"/>
    <cellStyle name="‡ђѓћ‹ћ‚ћљ2" xfId="664" xr:uid="{00000000-0005-0000-0000-000045000000}"/>
    <cellStyle name="’ћѓћ‚›‰" xfId="665" xr:uid="{00000000-0005-0000-0000-000046000000}"/>
    <cellStyle name="1" xfId="8" xr:uid="{00000000-0005-0000-0000-000047000000}"/>
    <cellStyle name="1_EKSPERT" xfId="9" xr:uid="{00000000-0005-0000-0000-000048000000}"/>
    <cellStyle name="1Normal" xfId="87" xr:uid="{00000000-0005-0000-0000-000049000000}"/>
    <cellStyle name="1Normal 2" xfId="666" xr:uid="{00000000-0005-0000-0000-00004A000000}"/>
    <cellStyle name="20% - Accent1" xfId="88" xr:uid="{00000000-0005-0000-0000-00004B000000}"/>
    <cellStyle name="20% - Accent2" xfId="89" xr:uid="{00000000-0005-0000-0000-00004C000000}"/>
    <cellStyle name="20% - Accent3" xfId="90" xr:uid="{00000000-0005-0000-0000-00004D000000}"/>
    <cellStyle name="20% - Accent4" xfId="91" xr:uid="{00000000-0005-0000-0000-00004E000000}"/>
    <cellStyle name="20% - Accent5" xfId="92" xr:uid="{00000000-0005-0000-0000-00004F000000}"/>
    <cellStyle name="20% - Accent6" xfId="93" xr:uid="{00000000-0005-0000-0000-000050000000}"/>
    <cellStyle name="20% - Акцент1 10" xfId="94" xr:uid="{00000000-0005-0000-0000-000051000000}"/>
    <cellStyle name="20% - Акцент1 2" xfId="95" xr:uid="{00000000-0005-0000-0000-000052000000}"/>
    <cellStyle name="20% - Акцент1 2 2" xfId="667" xr:uid="{00000000-0005-0000-0000-000053000000}"/>
    <cellStyle name="20% - Акцент1 2 3" xfId="668" xr:uid="{00000000-0005-0000-0000-000054000000}"/>
    <cellStyle name="20% - Акцент1 2 4" xfId="669" xr:uid="{00000000-0005-0000-0000-000055000000}"/>
    <cellStyle name="20% - Акцент1 2 5" xfId="670" xr:uid="{00000000-0005-0000-0000-000056000000}"/>
    <cellStyle name="20% - Акцент1 2 6" xfId="671" xr:uid="{00000000-0005-0000-0000-000057000000}"/>
    <cellStyle name="20% - Акцент1 3" xfId="96" xr:uid="{00000000-0005-0000-0000-000058000000}"/>
    <cellStyle name="20% - Акцент1 4" xfId="97" xr:uid="{00000000-0005-0000-0000-000059000000}"/>
    <cellStyle name="20% - Акцент1 5" xfId="98" xr:uid="{00000000-0005-0000-0000-00005A000000}"/>
    <cellStyle name="20% - Акцент1 6" xfId="99" xr:uid="{00000000-0005-0000-0000-00005B000000}"/>
    <cellStyle name="20% - Акцент1 7" xfId="100" xr:uid="{00000000-0005-0000-0000-00005C000000}"/>
    <cellStyle name="20% - Акцент1 8" xfId="101" xr:uid="{00000000-0005-0000-0000-00005D000000}"/>
    <cellStyle name="20% - Акцент1 9" xfId="102" xr:uid="{00000000-0005-0000-0000-00005E000000}"/>
    <cellStyle name="20% - Акцент2 10" xfId="103" xr:uid="{00000000-0005-0000-0000-00005F000000}"/>
    <cellStyle name="20% - Акцент2 2" xfId="104" xr:uid="{00000000-0005-0000-0000-000060000000}"/>
    <cellStyle name="20% - Акцент2 2 2" xfId="672" xr:uid="{00000000-0005-0000-0000-000061000000}"/>
    <cellStyle name="20% - Акцент2 2 3" xfId="673" xr:uid="{00000000-0005-0000-0000-000062000000}"/>
    <cellStyle name="20% - Акцент2 2 4" xfId="674" xr:uid="{00000000-0005-0000-0000-000063000000}"/>
    <cellStyle name="20% - Акцент2 2 5" xfId="675" xr:uid="{00000000-0005-0000-0000-000064000000}"/>
    <cellStyle name="20% - Акцент2 2 6" xfId="676" xr:uid="{00000000-0005-0000-0000-000065000000}"/>
    <cellStyle name="20% - Акцент2 3" xfId="105" xr:uid="{00000000-0005-0000-0000-000066000000}"/>
    <cellStyle name="20% - Акцент2 4" xfId="106" xr:uid="{00000000-0005-0000-0000-000067000000}"/>
    <cellStyle name="20% - Акцент2 5" xfId="107" xr:uid="{00000000-0005-0000-0000-000068000000}"/>
    <cellStyle name="20% - Акцент2 6" xfId="108" xr:uid="{00000000-0005-0000-0000-000069000000}"/>
    <cellStyle name="20% - Акцент2 7" xfId="109" xr:uid="{00000000-0005-0000-0000-00006A000000}"/>
    <cellStyle name="20% - Акцент2 8" xfId="110" xr:uid="{00000000-0005-0000-0000-00006B000000}"/>
    <cellStyle name="20% - Акцент2 9" xfId="111" xr:uid="{00000000-0005-0000-0000-00006C000000}"/>
    <cellStyle name="20% - Акцент3 10" xfId="112" xr:uid="{00000000-0005-0000-0000-00006D000000}"/>
    <cellStyle name="20% - Акцент3 2" xfId="113" xr:uid="{00000000-0005-0000-0000-00006E000000}"/>
    <cellStyle name="20% - Акцент3 2 2" xfId="677" xr:uid="{00000000-0005-0000-0000-00006F000000}"/>
    <cellStyle name="20% - Акцент3 2 3" xfId="678" xr:uid="{00000000-0005-0000-0000-000070000000}"/>
    <cellStyle name="20% - Акцент3 2 4" xfId="679" xr:uid="{00000000-0005-0000-0000-000071000000}"/>
    <cellStyle name="20% - Акцент3 2 5" xfId="680" xr:uid="{00000000-0005-0000-0000-000072000000}"/>
    <cellStyle name="20% - Акцент3 2 6" xfId="681" xr:uid="{00000000-0005-0000-0000-000073000000}"/>
    <cellStyle name="20% - Акцент3 3" xfId="114" xr:uid="{00000000-0005-0000-0000-000074000000}"/>
    <cellStyle name="20% - Акцент3 4" xfId="115" xr:uid="{00000000-0005-0000-0000-000075000000}"/>
    <cellStyle name="20% - Акцент3 5" xfId="116" xr:uid="{00000000-0005-0000-0000-000076000000}"/>
    <cellStyle name="20% - Акцент3 6" xfId="117" xr:uid="{00000000-0005-0000-0000-000077000000}"/>
    <cellStyle name="20% - Акцент3 7" xfId="118" xr:uid="{00000000-0005-0000-0000-000078000000}"/>
    <cellStyle name="20% - Акцент3 8" xfId="119" xr:uid="{00000000-0005-0000-0000-000079000000}"/>
    <cellStyle name="20% - Акцент3 9" xfId="120" xr:uid="{00000000-0005-0000-0000-00007A000000}"/>
    <cellStyle name="20% - Акцент4 10" xfId="121" xr:uid="{00000000-0005-0000-0000-00007B000000}"/>
    <cellStyle name="20% - Акцент4 2" xfId="122" xr:uid="{00000000-0005-0000-0000-00007C000000}"/>
    <cellStyle name="20% - Акцент4 2 2" xfId="682" xr:uid="{00000000-0005-0000-0000-00007D000000}"/>
    <cellStyle name="20% - Акцент4 2 3" xfId="683" xr:uid="{00000000-0005-0000-0000-00007E000000}"/>
    <cellStyle name="20% - Акцент4 2 4" xfId="684" xr:uid="{00000000-0005-0000-0000-00007F000000}"/>
    <cellStyle name="20% - Акцент4 2 5" xfId="685" xr:uid="{00000000-0005-0000-0000-000080000000}"/>
    <cellStyle name="20% - Акцент4 2 6" xfId="686" xr:uid="{00000000-0005-0000-0000-000081000000}"/>
    <cellStyle name="20% - Акцент4 3" xfId="123" xr:uid="{00000000-0005-0000-0000-000082000000}"/>
    <cellStyle name="20% - Акцент4 4" xfId="124" xr:uid="{00000000-0005-0000-0000-000083000000}"/>
    <cellStyle name="20% - Акцент4 5" xfId="125" xr:uid="{00000000-0005-0000-0000-000084000000}"/>
    <cellStyle name="20% - Акцент4 6" xfId="126" xr:uid="{00000000-0005-0000-0000-000085000000}"/>
    <cellStyle name="20% - Акцент4 7" xfId="127" xr:uid="{00000000-0005-0000-0000-000086000000}"/>
    <cellStyle name="20% - Акцент4 8" xfId="128" xr:uid="{00000000-0005-0000-0000-000087000000}"/>
    <cellStyle name="20% - Акцент4 9" xfId="129" xr:uid="{00000000-0005-0000-0000-000088000000}"/>
    <cellStyle name="20% - Акцент5 10" xfId="130" xr:uid="{00000000-0005-0000-0000-000089000000}"/>
    <cellStyle name="20% - Акцент5 2" xfId="131" xr:uid="{00000000-0005-0000-0000-00008A000000}"/>
    <cellStyle name="20% - Акцент5 2 2" xfId="687" xr:uid="{00000000-0005-0000-0000-00008B000000}"/>
    <cellStyle name="20% - Акцент5 2 3" xfId="688" xr:uid="{00000000-0005-0000-0000-00008C000000}"/>
    <cellStyle name="20% - Акцент5 2 4" xfId="689" xr:uid="{00000000-0005-0000-0000-00008D000000}"/>
    <cellStyle name="20% - Акцент5 2 5" xfId="690" xr:uid="{00000000-0005-0000-0000-00008E000000}"/>
    <cellStyle name="20% - Акцент5 2 6" xfId="691" xr:uid="{00000000-0005-0000-0000-00008F000000}"/>
    <cellStyle name="20% - Акцент5 3" xfId="132" xr:uid="{00000000-0005-0000-0000-000090000000}"/>
    <cellStyle name="20% - Акцент5 4" xfId="133" xr:uid="{00000000-0005-0000-0000-000091000000}"/>
    <cellStyle name="20% - Акцент5 5" xfId="134" xr:uid="{00000000-0005-0000-0000-000092000000}"/>
    <cellStyle name="20% - Акцент5 6" xfId="135" xr:uid="{00000000-0005-0000-0000-000093000000}"/>
    <cellStyle name="20% - Акцент5 7" xfId="136" xr:uid="{00000000-0005-0000-0000-000094000000}"/>
    <cellStyle name="20% - Акцент5 8" xfId="137" xr:uid="{00000000-0005-0000-0000-000095000000}"/>
    <cellStyle name="20% - Акцент5 9" xfId="138" xr:uid="{00000000-0005-0000-0000-000096000000}"/>
    <cellStyle name="20% - Акцент6 10" xfId="139" xr:uid="{00000000-0005-0000-0000-000097000000}"/>
    <cellStyle name="20% - Акцент6 2" xfId="140" xr:uid="{00000000-0005-0000-0000-000098000000}"/>
    <cellStyle name="20% - Акцент6 2 2" xfId="692" xr:uid="{00000000-0005-0000-0000-000099000000}"/>
    <cellStyle name="20% - Акцент6 2 3" xfId="693" xr:uid="{00000000-0005-0000-0000-00009A000000}"/>
    <cellStyle name="20% - Акцент6 2 4" xfId="694" xr:uid="{00000000-0005-0000-0000-00009B000000}"/>
    <cellStyle name="20% - Акцент6 2 5" xfId="695" xr:uid="{00000000-0005-0000-0000-00009C000000}"/>
    <cellStyle name="20% - Акцент6 2 6" xfId="696" xr:uid="{00000000-0005-0000-0000-00009D000000}"/>
    <cellStyle name="20% - Акцент6 3" xfId="141" xr:uid="{00000000-0005-0000-0000-00009E000000}"/>
    <cellStyle name="20% - Акцент6 4" xfId="142" xr:uid="{00000000-0005-0000-0000-00009F000000}"/>
    <cellStyle name="20% - Акцент6 5" xfId="143" xr:uid="{00000000-0005-0000-0000-0000A0000000}"/>
    <cellStyle name="20% - Акцент6 6" xfId="144" xr:uid="{00000000-0005-0000-0000-0000A1000000}"/>
    <cellStyle name="20% - Акцент6 7" xfId="145" xr:uid="{00000000-0005-0000-0000-0000A2000000}"/>
    <cellStyle name="20% - Акцент6 8" xfId="146" xr:uid="{00000000-0005-0000-0000-0000A3000000}"/>
    <cellStyle name="20% - Акцент6 9" xfId="147" xr:uid="{00000000-0005-0000-0000-0000A4000000}"/>
    <cellStyle name="40% - Accent1" xfId="148" xr:uid="{00000000-0005-0000-0000-0000A5000000}"/>
    <cellStyle name="40% - Accent2" xfId="149" xr:uid="{00000000-0005-0000-0000-0000A6000000}"/>
    <cellStyle name="40% - Accent3" xfId="150" xr:uid="{00000000-0005-0000-0000-0000A7000000}"/>
    <cellStyle name="40% - Accent4" xfId="151" xr:uid="{00000000-0005-0000-0000-0000A8000000}"/>
    <cellStyle name="40% - Accent5" xfId="152" xr:uid="{00000000-0005-0000-0000-0000A9000000}"/>
    <cellStyle name="40% - Accent6" xfId="153" xr:uid="{00000000-0005-0000-0000-0000AA000000}"/>
    <cellStyle name="40% - Акцент1 10" xfId="154" xr:uid="{00000000-0005-0000-0000-0000AB000000}"/>
    <cellStyle name="40% - Акцент1 2" xfId="155" xr:uid="{00000000-0005-0000-0000-0000AC000000}"/>
    <cellStyle name="40% - Акцент1 2 2" xfId="697" xr:uid="{00000000-0005-0000-0000-0000AD000000}"/>
    <cellStyle name="40% - Акцент1 2 3" xfId="698" xr:uid="{00000000-0005-0000-0000-0000AE000000}"/>
    <cellStyle name="40% - Акцент1 2 4" xfId="699" xr:uid="{00000000-0005-0000-0000-0000AF000000}"/>
    <cellStyle name="40% - Акцент1 2 5" xfId="700" xr:uid="{00000000-0005-0000-0000-0000B0000000}"/>
    <cellStyle name="40% - Акцент1 2 6" xfId="701" xr:uid="{00000000-0005-0000-0000-0000B1000000}"/>
    <cellStyle name="40% - Акцент1 3" xfId="156" xr:uid="{00000000-0005-0000-0000-0000B2000000}"/>
    <cellStyle name="40% - Акцент1 4" xfId="157" xr:uid="{00000000-0005-0000-0000-0000B3000000}"/>
    <cellStyle name="40% - Акцент1 5" xfId="158" xr:uid="{00000000-0005-0000-0000-0000B4000000}"/>
    <cellStyle name="40% - Акцент1 6" xfId="159" xr:uid="{00000000-0005-0000-0000-0000B5000000}"/>
    <cellStyle name="40% - Акцент1 7" xfId="160" xr:uid="{00000000-0005-0000-0000-0000B6000000}"/>
    <cellStyle name="40% - Акцент1 8" xfId="161" xr:uid="{00000000-0005-0000-0000-0000B7000000}"/>
    <cellStyle name="40% - Акцент1 9" xfId="162" xr:uid="{00000000-0005-0000-0000-0000B8000000}"/>
    <cellStyle name="40% - Акцент2 10" xfId="163" xr:uid="{00000000-0005-0000-0000-0000B9000000}"/>
    <cellStyle name="40% - Акцент2 2" xfId="164" xr:uid="{00000000-0005-0000-0000-0000BA000000}"/>
    <cellStyle name="40% - Акцент2 2 2" xfId="702" xr:uid="{00000000-0005-0000-0000-0000BB000000}"/>
    <cellStyle name="40% - Акцент2 2 3" xfId="703" xr:uid="{00000000-0005-0000-0000-0000BC000000}"/>
    <cellStyle name="40% - Акцент2 2 4" xfId="704" xr:uid="{00000000-0005-0000-0000-0000BD000000}"/>
    <cellStyle name="40% - Акцент2 2 5" xfId="705" xr:uid="{00000000-0005-0000-0000-0000BE000000}"/>
    <cellStyle name="40% - Акцент2 2 6" xfId="706" xr:uid="{00000000-0005-0000-0000-0000BF000000}"/>
    <cellStyle name="40% - Акцент2 3" xfId="165" xr:uid="{00000000-0005-0000-0000-0000C0000000}"/>
    <cellStyle name="40% - Акцент2 4" xfId="166" xr:uid="{00000000-0005-0000-0000-0000C1000000}"/>
    <cellStyle name="40% - Акцент2 5" xfId="167" xr:uid="{00000000-0005-0000-0000-0000C2000000}"/>
    <cellStyle name="40% - Акцент2 6" xfId="168" xr:uid="{00000000-0005-0000-0000-0000C3000000}"/>
    <cellStyle name="40% - Акцент2 7" xfId="169" xr:uid="{00000000-0005-0000-0000-0000C4000000}"/>
    <cellStyle name="40% - Акцент2 8" xfId="170" xr:uid="{00000000-0005-0000-0000-0000C5000000}"/>
    <cellStyle name="40% - Акцент2 9" xfId="171" xr:uid="{00000000-0005-0000-0000-0000C6000000}"/>
    <cellStyle name="40% - Акцент3 10" xfId="172" xr:uid="{00000000-0005-0000-0000-0000C7000000}"/>
    <cellStyle name="40% - Акцент3 2" xfId="173" xr:uid="{00000000-0005-0000-0000-0000C8000000}"/>
    <cellStyle name="40% - Акцент3 2 2" xfId="707" xr:uid="{00000000-0005-0000-0000-0000C9000000}"/>
    <cellStyle name="40% - Акцент3 2 3" xfId="708" xr:uid="{00000000-0005-0000-0000-0000CA000000}"/>
    <cellStyle name="40% - Акцент3 2 4" xfId="709" xr:uid="{00000000-0005-0000-0000-0000CB000000}"/>
    <cellStyle name="40% - Акцент3 2 5" xfId="710" xr:uid="{00000000-0005-0000-0000-0000CC000000}"/>
    <cellStyle name="40% - Акцент3 2 6" xfId="711" xr:uid="{00000000-0005-0000-0000-0000CD000000}"/>
    <cellStyle name="40% - Акцент3 3" xfId="174" xr:uid="{00000000-0005-0000-0000-0000CE000000}"/>
    <cellStyle name="40% - Акцент3 4" xfId="175" xr:uid="{00000000-0005-0000-0000-0000CF000000}"/>
    <cellStyle name="40% - Акцент3 5" xfId="176" xr:uid="{00000000-0005-0000-0000-0000D0000000}"/>
    <cellStyle name="40% - Акцент3 6" xfId="177" xr:uid="{00000000-0005-0000-0000-0000D1000000}"/>
    <cellStyle name="40% - Акцент3 7" xfId="178" xr:uid="{00000000-0005-0000-0000-0000D2000000}"/>
    <cellStyle name="40% - Акцент3 8" xfId="179" xr:uid="{00000000-0005-0000-0000-0000D3000000}"/>
    <cellStyle name="40% - Акцент3 9" xfId="180" xr:uid="{00000000-0005-0000-0000-0000D4000000}"/>
    <cellStyle name="40% - Акцент4 10" xfId="181" xr:uid="{00000000-0005-0000-0000-0000D5000000}"/>
    <cellStyle name="40% - Акцент4 2" xfId="182" xr:uid="{00000000-0005-0000-0000-0000D6000000}"/>
    <cellStyle name="40% - Акцент4 2 2" xfId="712" xr:uid="{00000000-0005-0000-0000-0000D7000000}"/>
    <cellStyle name="40% - Акцент4 2 3" xfId="713" xr:uid="{00000000-0005-0000-0000-0000D8000000}"/>
    <cellStyle name="40% - Акцент4 2 4" xfId="714" xr:uid="{00000000-0005-0000-0000-0000D9000000}"/>
    <cellStyle name="40% - Акцент4 2 5" xfId="715" xr:uid="{00000000-0005-0000-0000-0000DA000000}"/>
    <cellStyle name="40% - Акцент4 2 6" xfId="716" xr:uid="{00000000-0005-0000-0000-0000DB000000}"/>
    <cellStyle name="40% - Акцент4 3" xfId="183" xr:uid="{00000000-0005-0000-0000-0000DC000000}"/>
    <cellStyle name="40% - Акцент4 4" xfId="184" xr:uid="{00000000-0005-0000-0000-0000DD000000}"/>
    <cellStyle name="40% - Акцент4 5" xfId="185" xr:uid="{00000000-0005-0000-0000-0000DE000000}"/>
    <cellStyle name="40% - Акцент4 6" xfId="186" xr:uid="{00000000-0005-0000-0000-0000DF000000}"/>
    <cellStyle name="40% - Акцент4 7" xfId="187" xr:uid="{00000000-0005-0000-0000-0000E0000000}"/>
    <cellStyle name="40% - Акцент4 8" xfId="188" xr:uid="{00000000-0005-0000-0000-0000E1000000}"/>
    <cellStyle name="40% - Акцент4 9" xfId="189" xr:uid="{00000000-0005-0000-0000-0000E2000000}"/>
    <cellStyle name="40% - Акцент5 10" xfId="190" xr:uid="{00000000-0005-0000-0000-0000E3000000}"/>
    <cellStyle name="40% - Акцент5 2" xfId="191" xr:uid="{00000000-0005-0000-0000-0000E4000000}"/>
    <cellStyle name="40% - Акцент5 2 2" xfId="717" xr:uid="{00000000-0005-0000-0000-0000E5000000}"/>
    <cellStyle name="40% - Акцент5 2 3" xfId="718" xr:uid="{00000000-0005-0000-0000-0000E6000000}"/>
    <cellStyle name="40% - Акцент5 2 4" xfId="719" xr:uid="{00000000-0005-0000-0000-0000E7000000}"/>
    <cellStyle name="40% - Акцент5 2 5" xfId="720" xr:uid="{00000000-0005-0000-0000-0000E8000000}"/>
    <cellStyle name="40% - Акцент5 2 6" xfId="721" xr:uid="{00000000-0005-0000-0000-0000E9000000}"/>
    <cellStyle name="40% - Акцент5 3" xfId="192" xr:uid="{00000000-0005-0000-0000-0000EA000000}"/>
    <cellStyle name="40% - Акцент5 4" xfId="193" xr:uid="{00000000-0005-0000-0000-0000EB000000}"/>
    <cellStyle name="40% - Акцент5 5" xfId="194" xr:uid="{00000000-0005-0000-0000-0000EC000000}"/>
    <cellStyle name="40% - Акцент5 6" xfId="195" xr:uid="{00000000-0005-0000-0000-0000ED000000}"/>
    <cellStyle name="40% - Акцент5 7" xfId="196" xr:uid="{00000000-0005-0000-0000-0000EE000000}"/>
    <cellStyle name="40% - Акцент5 8" xfId="197" xr:uid="{00000000-0005-0000-0000-0000EF000000}"/>
    <cellStyle name="40% - Акцент5 9" xfId="198" xr:uid="{00000000-0005-0000-0000-0000F0000000}"/>
    <cellStyle name="40% - Акцент6 10" xfId="199" xr:uid="{00000000-0005-0000-0000-0000F1000000}"/>
    <cellStyle name="40% - Акцент6 2" xfId="200" xr:uid="{00000000-0005-0000-0000-0000F2000000}"/>
    <cellStyle name="40% - Акцент6 2 2" xfId="722" xr:uid="{00000000-0005-0000-0000-0000F3000000}"/>
    <cellStyle name="40% - Акцент6 2 3" xfId="723" xr:uid="{00000000-0005-0000-0000-0000F4000000}"/>
    <cellStyle name="40% - Акцент6 2 4" xfId="724" xr:uid="{00000000-0005-0000-0000-0000F5000000}"/>
    <cellStyle name="40% - Акцент6 2 5" xfId="725" xr:uid="{00000000-0005-0000-0000-0000F6000000}"/>
    <cellStyle name="40% - Акцент6 2 6" xfId="726" xr:uid="{00000000-0005-0000-0000-0000F7000000}"/>
    <cellStyle name="40% - Акцент6 3" xfId="201" xr:uid="{00000000-0005-0000-0000-0000F8000000}"/>
    <cellStyle name="40% - Акцент6 4" xfId="202" xr:uid="{00000000-0005-0000-0000-0000F9000000}"/>
    <cellStyle name="40% - Акцент6 5" xfId="203" xr:uid="{00000000-0005-0000-0000-0000FA000000}"/>
    <cellStyle name="40% - Акцент6 6" xfId="204" xr:uid="{00000000-0005-0000-0000-0000FB000000}"/>
    <cellStyle name="40% - Акцент6 7" xfId="205" xr:uid="{00000000-0005-0000-0000-0000FC000000}"/>
    <cellStyle name="40% - Акцент6 8" xfId="206" xr:uid="{00000000-0005-0000-0000-0000FD000000}"/>
    <cellStyle name="40% - Акцент6 9" xfId="207" xr:uid="{00000000-0005-0000-0000-0000FE000000}"/>
    <cellStyle name="60% - Accent1" xfId="208" xr:uid="{00000000-0005-0000-0000-0000FF000000}"/>
    <cellStyle name="60% - Accent2" xfId="209" xr:uid="{00000000-0005-0000-0000-000000010000}"/>
    <cellStyle name="60% - Accent3" xfId="210" xr:uid="{00000000-0005-0000-0000-000001010000}"/>
    <cellStyle name="60% - Accent4" xfId="211" xr:uid="{00000000-0005-0000-0000-000002010000}"/>
    <cellStyle name="60% - Accent5" xfId="212" xr:uid="{00000000-0005-0000-0000-000003010000}"/>
    <cellStyle name="60% - Accent6" xfId="213" xr:uid="{00000000-0005-0000-0000-000004010000}"/>
    <cellStyle name="60% - Акцент1 10" xfId="214" xr:uid="{00000000-0005-0000-0000-000005010000}"/>
    <cellStyle name="60% - Акцент1 2" xfId="215" xr:uid="{00000000-0005-0000-0000-000006010000}"/>
    <cellStyle name="60% - Акцент1 2 2" xfId="727" xr:uid="{00000000-0005-0000-0000-000007010000}"/>
    <cellStyle name="60% - Акцент1 2 3" xfId="728" xr:uid="{00000000-0005-0000-0000-000008010000}"/>
    <cellStyle name="60% - Акцент1 2 4" xfId="729" xr:uid="{00000000-0005-0000-0000-000009010000}"/>
    <cellStyle name="60% - Акцент1 2 5" xfId="730" xr:uid="{00000000-0005-0000-0000-00000A010000}"/>
    <cellStyle name="60% - Акцент1 2 6" xfId="731" xr:uid="{00000000-0005-0000-0000-00000B010000}"/>
    <cellStyle name="60% - Акцент1 3" xfId="216" xr:uid="{00000000-0005-0000-0000-00000C010000}"/>
    <cellStyle name="60% - Акцент1 4" xfId="217" xr:uid="{00000000-0005-0000-0000-00000D010000}"/>
    <cellStyle name="60% - Акцент1 5" xfId="218" xr:uid="{00000000-0005-0000-0000-00000E010000}"/>
    <cellStyle name="60% - Акцент1 6" xfId="219" xr:uid="{00000000-0005-0000-0000-00000F010000}"/>
    <cellStyle name="60% - Акцент1 7" xfId="220" xr:uid="{00000000-0005-0000-0000-000010010000}"/>
    <cellStyle name="60% - Акцент1 8" xfId="221" xr:uid="{00000000-0005-0000-0000-000011010000}"/>
    <cellStyle name="60% - Акцент1 9" xfId="222" xr:uid="{00000000-0005-0000-0000-000012010000}"/>
    <cellStyle name="60% - Акцент2 10" xfId="223" xr:uid="{00000000-0005-0000-0000-000013010000}"/>
    <cellStyle name="60% - Акцент2 2" xfId="224" xr:uid="{00000000-0005-0000-0000-000014010000}"/>
    <cellStyle name="60% - Акцент2 2 2" xfId="732" xr:uid="{00000000-0005-0000-0000-000015010000}"/>
    <cellStyle name="60% - Акцент2 2 3" xfId="733" xr:uid="{00000000-0005-0000-0000-000016010000}"/>
    <cellStyle name="60% - Акцент2 2 4" xfId="734" xr:uid="{00000000-0005-0000-0000-000017010000}"/>
    <cellStyle name="60% - Акцент2 2 5" xfId="735" xr:uid="{00000000-0005-0000-0000-000018010000}"/>
    <cellStyle name="60% - Акцент2 2 6" xfId="736" xr:uid="{00000000-0005-0000-0000-000019010000}"/>
    <cellStyle name="60% - Акцент2 3" xfId="225" xr:uid="{00000000-0005-0000-0000-00001A010000}"/>
    <cellStyle name="60% - Акцент2 4" xfId="226" xr:uid="{00000000-0005-0000-0000-00001B010000}"/>
    <cellStyle name="60% - Акцент2 5" xfId="227" xr:uid="{00000000-0005-0000-0000-00001C010000}"/>
    <cellStyle name="60% - Акцент2 6" xfId="228" xr:uid="{00000000-0005-0000-0000-00001D010000}"/>
    <cellStyle name="60% - Акцент2 7" xfId="229" xr:uid="{00000000-0005-0000-0000-00001E010000}"/>
    <cellStyle name="60% - Акцент2 8" xfId="230" xr:uid="{00000000-0005-0000-0000-00001F010000}"/>
    <cellStyle name="60% - Акцент2 9" xfId="231" xr:uid="{00000000-0005-0000-0000-000020010000}"/>
    <cellStyle name="60% - Акцент3 10" xfId="232" xr:uid="{00000000-0005-0000-0000-000021010000}"/>
    <cellStyle name="60% - Акцент3 2" xfId="233" xr:uid="{00000000-0005-0000-0000-000022010000}"/>
    <cellStyle name="60% - Акцент3 2 2" xfId="737" xr:uid="{00000000-0005-0000-0000-000023010000}"/>
    <cellStyle name="60% - Акцент3 2 3" xfId="738" xr:uid="{00000000-0005-0000-0000-000024010000}"/>
    <cellStyle name="60% - Акцент3 2 4" xfId="739" xr:uid="{00000000-0005-0000-0000-000025010000}"/>
    <cellStyle name="60% - Акцент3 2 5" xfId="740" xr:uid="{00000000-0005-0000-0000-000026010000}"/>
    <cellStyle name="60% - Акцент3 2 6" xfId="741" xr:uid="{00000000-0005-0000-0000-000027010000}"/>
    <cellStyle name="60% - Акцент3 3" xfId="234" xr:uid="{00000000-0005-0000-0000-000028010000}"/>
    <cellStyle name="60% - Акцент3 4" xfId="235" xr:uid="{00000000-0005-0000-0000-000029010000}"/>
    <cellStyle name="60% - Акцент3 5" xfId="236" xr:uid="{00000000-0005-0000-0000-00002A010000}"/>
    <cellStyle name="60% - Акцент3 6" xfId="237" xr:uid="{00000000-0005-0000-0000-00002B010000}"/>
    <cellStyle name="60% - Акцент3 7" xfId="238" xr:uid="{00000000-0005-0000-0000-00002C010000}"/>
    <cellStyle name="60% - Акцент3 8" xfId="239" xr:uid="{00000000-0005-0000-0000-00002D010000}"/>
    <cellStyle name="60% - Акцент3 9" xfId="240" xr:uid="{00000000-0005-0000-0000-00002E010000}"/>
    <cellStyle name="60% - Акцент4 10" xfId="241" xr:uid="{00000000-0005-0000-0000-00002F010000}"/>
    <cellStyle name="60% - Акцент4 2" xfId="242" xr:uid="{00000000-0005-0000-0000-000030010000}"/>
    <cellStyle name="60% - Акцент4 2 2" xfId="742" xr:uid="{00000000-0005-0000-0000-000031010000}"/>
    <cellStyle name="60% - Акцент4 2 3" xfId="743" xr:uid="{00000000-0005-0000-0000-000032010000}"/>
    <cellStyle name="60% - Акцент4 2 4" xfId="744" xr:uid="{00000000-0005-0000-0000-000033010000}"/>
    <cellStyle name="60% - Акцент4 2 5" xfId="745" xr:uid="{00000000-0005-0000-0000-000034010000}"/>
    <cellStyle name="60% - Акцент4 2 6" xfId="746" xr:uid="{00000000-0005-0000-0000-000035010000}"/>
    <cellStyle name="60% - Акцент4 3" xfId="243" xr:uid="{00000000-0005-0000-0000-000036010000}"/>
    <cellStyle name="60% - Акцент4 4" xfId="244" xr:uid="{00000000-0005-0000-0000-000037010000}"/>
    <cellStyle name="60% - Акцент4 5" xfId="245" xr:uid="{00000000-0005-0000-0000-000038010000}"/>
    <cellStyle name="60% - Акцент4 6" xfId="246" xr:uid="{00000000-0005-0000-0000-000039010000}"/>
    <cellStyle name="60% - Акцент4 7" xfId="247" xr:uid="{00000000-0005-0000-0000-00003A010000}"/>
    <cellStyle name="60% - Акцент4 8" xfId="248" xr:uid="{00000000-0005-0000-0000-00003B010000}"/>
    <cellStyle name="60% - Акцент4 9" xfId="249" xr:uid="{00000000-0005-0000-0000-00003C010000}"/>
    <cellStyle name="60% - Акцент5 10" xfId="250" xr:uid="{00000000-0005-0000-0000-00003D010000}"/>
    <cellStyle name="60% - Акцент5 2" xfId="251" xr:uid="{00000000-0005-0000-0000-00003E010000}"/>
    <cellStyle name="60% - Акцент5 2 2" xfId="747" xr:uid="{00000000-0005-0000-0000-00003F010000}"/>
    <cellStyle name="60% - Акцент5 2 3" xfId="748" xr:uid="{00000000-0005-0000-0000-000040010000}"/>
    <cellStyle name="60% - Акцент5 2 4" xfId="749" xr:uid="{00000000-0005-0000-0000-000041010000}"/>
    <cellStyle name="60% - Акцент5 2 5" xfId="750" xr:uid="{00000000-0005-0000-0000-000042010000}"/>
    <cellStyle name="60% - Акцент5 2 6" xfId="751" xr:uid="{00000000-0005-0000-0000-000043010000}"/>
    <cellStyle name="60% - Акцент5 3" xfId="252" xr:uid="{00000000-0005-0000-0000-000044010000}"/>
    <cellStyle name="60% - Акцент5 4" xfId="253" xr:uid="{00000000-0005-0000-0000-000045010000}"/>
    <cellStyle name="60% - Акцент5 5" xfId="254" xr:uid="{00000000-0005-0000-0000-000046010000}"/>
    <cellStyle name="60% - Акцент5 6" xfId="255" xr:uid="{00000000-0005-0000-0000-000047010000}"/>
    <cellStyle name="60% - Акцент5 7" xfId="256" xr:uid="{00000000-0005-0000-0000-000048010000}"/>
    <cellStyle name="60% - Акцент5 8" xfId="257" xr:uid="{00000000-0005-0000-0000-000049010000}"/>
    <cellStyle name="60% - Акцент5 9" xfId="258" xr:uid="{00000000-0005-0000-0000-00004A010000}"/>
    <cellStyle name="60% - Акцент6 10" xfId="259" xr:uid="{00000000-0005-0000-0000-00004B010000}"/>
    <cellStyle name="60% - Акцент6 2" xfId="260" xr:uid="{00000000-0005-0000-0000-00004C010000}"/>
    <cellStyle name="60% - Акцент6 2 2" xfId="752" xr:uid="{00000000-0005-0000-0000-00004D010000}"/>
    <cellStyle name="60% - Акцент6 2 3" xfId="753" xr:uid="{00000000-0005-0000-0000-00004E010000}"/>
    <cellStyle name="60% - Акцент6 2 4" xfId="754" xr:uid="{00000000-0005-0000-0000-00004F010000}"/>
    <cellStyle name="60% - Акцент6 2 5" xfId="755" xr:uid="{00000000-0005-0000-0000-000050010000}"/>
    <cellStyle name="60% - Акцент6 2 6" xfId="756" xr:uid="{00000000-0005-0000-0000-000051010000}"/>
    <cellStyle name="60% - Акцент6 3" xfId="261" xr:uid="{00000000-0005-0000-0000-000052010000}"/>
    <cellStyle name="60% - Акцент6 4" xfId="262" xr:uid="{00000000-0005-0000-0000-000053010000}"/>
    <cellStyle name="60% - Акцент6 5" xfId="263" xr:uid="{00000000-0005-0000-0000-000054010000}"/>
    <cellStyle name="60% - Акцент6 6" xfId="264" xr:uid="{00000000-0005-0000-0000-000055010000}"/>
    <cellStyle name="60% - Акцент6 7" xfId="265" xr:uid="{00000000-0005-0000-0000-000056010000}"/>
    <cellStyle name="60% - Акцент6 8" xfId="266" xr:uid="{00000000-0005-0000-0000-000057010000}"/>
    <cellStyle name="60% - Акцент6 9" xfId="267" xr:uid="{00000000-0005-0000-0000-000058010000}"/>
    <cellStyle name="Accent1" xfId="268" xr:uid="{00000000-0005-0000-0000-000059010000}"/>
    <cellStyle name="Accent2" xfId="269" xr:uid="{00000000-0005-0000-0000-00005A010000}"/>
    <cellStyle name="Accent3" xfId="270" xr:uid="{00000000-0005-0000-0000-00005B010000}"/>
    <cellStyle name="Accent4" xfId="271" xr:uid="{00000000-0005-0000-0000-00005C010000}"/>
    <cellStyle name="Accent5" xfId="272" xr:uid="{00000000-0005-0000-0000-00005D010000}"/>
    <cellStyle name="Accent6" xfId="273" xr:uid="{00000000-0005-0000-0000-00005E010000}"/>
    <cellStyle name="alternate" xfId="274" xr:uid="{00000000-0005-0000-0000-00005F010000}"/>
    <cellStyle name="Bad" xfId="275" xr:uid="{00000000-0005-0000-0000-000060010000}"/>
    <cellStyle name="Calculation" xfId="276" xr:uid="{00000000-0005-0000-0000-000061010000}"/>
    <cellStyle name="Check" xfId="277" xr:uid="{00000000-0005-0000-0000-000062010000}"/>
    <cellStyle name="Check Cell" xfId="278" xr:uid="{00000000-0005-0000-0000-000063010000}"/>
    <cellStyle name="Comma [0]" xfId="279" xr:uid="{00000000-0005-0000-0000-000064010000}"/>
    <cellStyle name="Comma_275, 64MB" xfId="757" xr:uid="{00000000-0005-0000-0000-000065010000}"/>
    <cellStyle name="Comma0" xfId="280" xr:uid="{00000000-0005-0000-0000-000066010000}"/>
    <cellStyle name="Comma0 2" xfId="758" xr:uid="{00000000-0005-0000-0000-000067010000}"/>
    <cellStyle name="Currency [0]" xfId="10" xr:uid="{00000000-0005-0000-0000-000068010000}"/>
    <cellStyle name="Currency [0] 2" xfId="759" xr:uid="{00000000-0005-0000-0000-000069010000}"/>
    <cellStyle name="Currency [0] 3" xfId="281" xr:uid="{00000000-0005-0000-0000-00006A010000}"/>
    <cellStyle name="Currency_275, 64MB" xfId="760" xr:uid="{00000000-0005-0000-0000-00006B010000}"/>
    <cellStyle name="Currency0" xfId="761" xr:uid="{00000000-0005-0000-0000-00006C010000}"/>
    <cellStyle name="Date" xfId="282" xr:uid="{00000000-0005-0000-0000-00006D010000}"/>
    <cellStyle name="Date 2" xfId="762" xr:uid="{00000000-0005-0000-0000-00006E010000}"/>
    <cellStyle name="Deviant" xfId="283" xr:uid="{00000000-0005-0000-0000-00006F010000}"/>
    <cellStyle name="done" xfId="284" xr:uid="{00000000-0005-0000-0000-000070010000}"/>
    <cellStyle name="Dziesiêtny [0]_1" xfId="285" xr:uid="{00000000-0005-0000-0000-000071010000}"/>
    <cellStyle name="Dziesiêtny_1" xfId="286" xr:uid="{00000000-0005-0000-0000-000072010000}"/>
    <cellStyle name="Euro" xfId="287" xr:uid="{00000000-0005-0000-0000-000073010000}"/>
    <cellStyle name="Explanatory Text" xfId="288" xr:uid="{00000000-0005-0000-0000-000074010000}"/>
    <cellStyle name="Factor" xfId="289" xr:uid="{00000000-0005-0000-0000-000075010000}"/>
    <cellStyle name="Fixed" xfId="763" xr:uid="{00000000-0005-0000-0000-000076010000}"/>
    <cellStyle name="From" xfId="290" xr:uid="{00000000-0005-0000-0000-000077010000}"/>
    <cellStyle name="Good" xfId="291" xr:uid="{00000000-0005-0000-0000-000078010000}"/>
    <cellStyle name="Grey" xfId="292" xr:uid="{00000000-0005-0000-0000-000079010000}"/>
    <cellStyle name="Head 1" xfId="764" xr:uid="{00000000-0005-0000-0000-00007A010000}"/>
    <cellStyle name="Header1" xfId="293" xr:uid="{00000000-0005-0000-0000-00007B010000}"/>
    <cellStyle name="header1 2" xfId="765" xr:uid="{00000000-0005-0000-0000-00007C010000}"/>
    <cellStyle name="Header2" xfId="294" xr:uid="{00000000-0005-0000-0000-00007D010000}"/>
    <cellStyle name="header2 2" xfId="766" xr:uid="{00000000-0005-0000-0000-00007E010000}"/>
    <cellStyle name="Heading 1" xfId="295" xr:uid="{00000000-0005-0000-0000-00007F010000}"/>
    <cellStyle name="Heading 1 2" xfId="767" xr:uid="{00000000-0005-0000-0000-000080010000}"/>
    <cellStyle name="Heading 2" xfId="296" xr:uid="{00000000-0005-0000-0000-000081010000}"/>
    <cellStyle name="Heading 2 2" xfId="768" xr:uid="{00000000-0005-0000-0000-000082010000}"/>
    <cellStyle name="Heading 3" xfId="297" xr:uid="{00000000-0005-0000-0000-000083010000}"/>
    <cellStyle name="Heading 4" xfId="298" xr:uid="{00000000-0005-0000-0000-000084010000}"/>
    <cellStyle name="Headline I" xfId="769" xr:uid="{00000000-0005-0000-0000-000085010000}"/>
    <cellStyle name="Headline II" xfId="770" xr:uid="{00000000-0005-0000-0000-000086010000}"/>
    <cellStyle name="Headline III" xfId="771" xr:uid="{00000000-0005-0000-0000-000087010000}"/>
    <cellStyle name="Hyperlink_Info gathering example (hydro)" xfId="299" xr:uid="{00000000-0005-0000-0000-000088010000}"/>
    <cellStyle name="Iau?iue_?iardu1999a" xfId="300" xr:uid="{00000000-0005-0000-0000-000089010000}"/>
    <cellStyle name="Input" xfId="301" xr:uid="{00000000-0005-0000-0000-00008A010000}"/>
    <cellStyle name="Input [yellow]" xfId="302" xr:uid="{00000000-0005-0000-0000-00008B010000}"/>
    <cellStyle name="Linked Cell" xfId="303" xr:uid="{00000000-0005-0000-0000-00008C010000}"/>
    <cellStyle name="Milliers [0]_Fonctions Macros XL4" xfId="772" xr:uid="{00000000-0005-0000-0000-00008D010000}"/>
    <cellStyle name="Milliers_Fonctions Macros XL4" xfId="773" xr:uid="{00000000-0005-0000-0000-00008E010000}"/>
    <cellStyle name="Neutral" xfId="304" xr:uid="{00000000-0005-0000-0000-00008F010000}"/>
    <cellStyle name="Norma11l" xfId="305" xr:uid="{00000000-0005-0000-0000-000090010000}"/>
    <cellStyle name="Norma11l 2" xfId="774" xr:uid="{00000000-0005-0000-0000-000091010000}"/>
    <cellStyle name="Normal - Style1" xfId="306" xr:uid="{00000000-0005-0000-0000-000092010000}"/>
    <cellStyle name="Normal_! Приложение_Сбор инфо" xfId="307" xr:uid="{00000000-0005-0000-0000-000093010000}"/>
    <cellStyle name="Normal1" xfId="11" xr:uid="{00000000-0005-0000-0000-000094010000}"/>
    <cellStyle name="normální_Rozvaha - aktiva" xfId="308" xr:uid="{00000000-0005-0000-0000-000095010000}"/>
    <cellStyle name="Normalny_0" xfId="309" xr:uid="{00000000-0005-0000-0000-000096010000}"/>
    <cellStyle name="normбlnм_laroux" xfId="310" xr:uid="{00000000-0005-0000-0000-000097010000}"/>
    <cellStyle name="Note" xfId="311" xr:uid="{00000000-0005-0000-0000-000098010000}"/>
    <cellStyle name="Nun??c [0]_Ecnn1" xfId="312" xr:uid="{00000000-0005-0000-0000-000099010000}"/>
    <cellStyle name="Nun??c_Ecnn1" xfId="313" xr:uid="{00000000-0005-0000-0000-00009A010000}"/>
    <cellStyle name="Ociriniaue [0]_laroux" xfId="314" xr:uid="{00000000-0005-0000-0000-00009B010000}"/>
    <cellStyle name="Ociriniaue_laroux" xfId="315" xr:uid="{00000000-0005-0000-0000-00009C010000}"/>
    <cellStyle name="Output" xfId="316" xr:uid="{00000000-0005-0000-0000-00009D010000}"/>
    <cellStyle name="Percent [2]" xfId="317" xr:uid="{00000000-0005-0000-0000-00009E010000}"/>
    <cellStyle name="Price_Body" xfId="12" xr:uid="{00000000-0005-0000-0000-00009F010000}"/>
    <cellStyle name="S31" xfId="318" xr:uid="{00000000-0005-0000-0000-0000A0010000}"/>
    <cellStyle name="SAPBEXaggData" xfId="775" xr:uid="{00000000-0005-0000-0000-0000A1010000}"/>
    <cellStyle name="SAPBEXaggDataEmph" xfId="776" xr:uid="{00000000-0005-0000-0000-0000A2010000}"/>
    <cellStyle name="SAPBEXaggItem" xfId="777" xr:uid="{00000000-0005-0000-0000-0000A3010000}"/>
    <cellStyle name="SAPBEXaggItemX" xfId="778" xr:uid="{00000000-0005-0000-0000-0000A4010000}"/>
    <cellStyle name="SAPBEXchaText" xfId="779" xr:uid="{00000000-0005-0000-0000-0000A5010000}"/>
    <cellStyle name="SAPBEXexcBad7" xfId="780" xr:uid="{00000000-0005-0000-0000-0000A6010000}"/>
    <cellStyle name="SAPBEXexcBad8" xfId="781" xr:uid="{00000000-0005-0000-0000-0000A7010000}"/>
    <cellStyle name="SAPBEXexcBad9" xfId="782" xr:uid="{00000000-0005-0000-0000-0000A8010000}"/>
    <cellStyle name="SAPBEXexcCritical4" xfId="783" xr:uid="{00000000-0005-0000-0000-0000A9010000}"/>
    <cellStyle name="SAPBEXexcCritical5" xfId="784" xr:uid="{00000000-0005-0000-0000-0000AA010000}"/>
    <cellStyle name="SAPBEXexcCritical6" xfId="785" xr:uid="{00000000-0005-0000-0000-0000AB010000}"/>
    <cellStyle name="SAPBEXexcGood1" xfId="786" xr:uid="{00000000-0005-0000-0000-0000AC010000}"/>
    <cellStyle name="SAPBEXexcGood2" xfId="787" xr:uid="{00000000-0005-0000-0000-0000AD010000}"/>
    <cellStyle name="SAPBEXexcGood3" xfId="788" xr:uid="{00000000-0005-0000-0000-0000AE010000}"/>
    <cellStyle name="SAPBEXfilterDrill" xfId="789" xr:uid="{00000000-0005-0000-0000-0000AF010000}"/>
    <cellStyle name="SAPBEXfilterItem" xfId="790" xr:uid="{00000000-0005-0000-0000-0000B0010000}"/>
    <cellStyle name="SAPBEXfilterText" xfId="791" xr:uid="{00000000-0005-0000-0000-0000B1010000}"/>
    <cellStyle name="SAPBEXformats" xfId="792" xr:uid="{00000000-0005-0000-0000-0000B2010000}"/>
    <cellStyle name="SAPBEXheaderItem" xfId="793" xr:uid="{00000000-0005-0000-0000-0000B3010000}"/>
    <cellStyle name="SAPBEXheaderText" xfId="794" xr:uid="{00000000-0005-0000-0000-0000B4010000}"/>
    <cellStyle name="SAPBEXHLevel0" xfId="795" xr:uid="{00000000-0005-0000-0000-0000B5010000}"/>
    <cellStyle name="SAPBEXHLevel0X" xfId="796" xr:uid="{00000000-0005-0000-0000-0000B6010000}"/>
    <cellStyle name="SAPBEXHLevel1" xfId="797" xr:uid="{00000000-0005-0000-0000-0000B7010000}"/>
    <cellStyle name="SAPBEXHLevel1X" xfId="798" xr:uid="{00000000-0005-0000-0000-0000B8010000}"/>
    <cellStyle name="SAPBEXHLevel2" xfId="799" xr:uid="{00000000-0005-0000-0000-0000B9010000}"/>
    <cellStyle name="SAPBEXHLevel2X" xfId="800" xr:uid="{00000000-0005-0000-0000-0000BA010000}"/>
    <cellStyle name="SAPBEXHLevel3" xfId="801" xr:uid="{00000000-0005-0000-0000-0000BB010000}"/>
    <cellStyle name="SAPBEXHLevel3X" xfId="802" xr:uid="{00000000-0005-0000-0000-0000BC010000}"/>
    <cellStyle name="SAPBEXresData" xfId="803" xr:uid="{00000000-0005-0000-0000-0000BD010000}"/>
    <cellStyle name="SAPBEXresDataEmph" xfId="804" xr:uid="{00000000-0005-0000-0000-0000BE010000}"/>
    <cellStyle name="SAPBEXresItem" xfId="805" xr:uid="{00000000-0005-0000-0000-0000BF010000}"/>
    <cellStyle name="SAPBEXresItemX" xfId="806" xr:uid="{00000000-0005-0000-0000-0000C0010000}"/>
    <cellStyle name="SAPBEXstdData" xfId="807" xr:uid="{00000000-0005-0000-0000-0000C1010000}"/>
    <cellStyle name="SAPBEXstdDataEmph" xfId="808" xr:uid="{00000000-0005-0000-0000-0000C2010000}"/>
    <cellStyle name="SAPBEXstdItem" xfId="809" xr:uid="{00000000-0005-0000-0000-0000C3010000}"/>
    <cellStyle name="SAPBEXstdItemX" xfId="810" xr:uid="{00000000-0005-0000-0000-0000C4010000}"/>
    <cellStyle name="SAPBEXtitle" xfId="811" xr:uid="{00000000-0005-0000-0000-0000C5010000}"/>
    <cellStyle name="SAPBEXundefined" xfId="812" xr:uid="{00000000-0005-0000-0000-0000C6010000}"/>
    <cellStyle name="SEM-BPS-data" xfId="813" xr:uid="{00000000-0005-0000-0000-0000C7010000}"/>
    <cellStyle name="SEM-BPS-head" xfId="814" xr:uid="{00000000-0005-0000-0000-0000C8010000}"/>
    <cellStyle name="SEM-BPS-headdata" xfId="815" xr:uid="{00000000-0005-0000-0000-0000C9010000}"/>
    <cellStyle name="SEM-BPS-headkey" xfId="816" xr:uid="{00000000-0005-0000-0000-0000CA010000}"/>
    <cellStyle name="SEM-BPS-input-on" xfId="817" xr:uid="{00000000-0005-0000-0000-0000CB010000}"/>
    <cellStyle name="SEM-BPS-key" xfId="818" xr:uid="{00000000-0005-0000-0000-0000CC010000}"/>
    <cellStyle name="SEM-BPS-sub1" xfId="819" xr:uid="{00000000-0005-0000-0000-0000CD010000}"/>
    <cellStyle name="SEM-BPS-sub2" xfId="820" xr:uid="{00000000-0005-0000-0000-0000CE010000}"/>
    <cellStyle name="SEM-BPS-total" xfId="821" xr:uid="{00000000-0005-0000-0000-0000CF010000}"/>
    <cellStyle name="stand_bord" xfId="822" xr:uid="{00000000-0005-0000-0000-0000D0010000}"/>
    <cellStyle name="STYLE1 - Style1" xfId="319" xr:uid="{00000000-0005-0000-0000-0000D1010000}"/>
    <cellStyle name="Title" xfId="320" xr:uid="{00000000-0005-0000-0000-0000D2010000}"/>
    <cellStyle name="To" xfId="321" xr:uid="{00000000-0005-0000-0000-0000D3010000}"/>
    <cellStyle name="Total" xfId="322" xr:uid="{00000000-0005-0000-0000-0000D4010000}"/>
    <cellStyle name="Total 2" xfId="823" xr:uid="{00000000-0005-0000-0000-0000D5010000}"/>
    <cellStyle name="Währung [0]_laroux" xfId="323" xr:uid="{00000000-0005-0000-0000-0000D6010000}"/>
    <cellStyle name="Währung_laroux" xfId="324" xr:uid="{00000000-0005-0000-0000-0000D7010000}"/>
    <cellStyle name="Walutowy [0]_1" xfId="325" xr:uid="{00000000-0005-0000-0000-0000D8010000}"/>
    <cellStyle name="Walutowy_1" xfId="326" xr:uid="{00000000-0005-0000-0000-0000D9010000}"/>
    <cellStyle name="Warning Text" xfId="327" xr:uid="{00000000-0005-0000-0000-0000DA010000}"/>
    <cellStyle name="WIP" xfId="328" xr:uid="{00000000-0005-0000-0000-0000DB010000}"/>
    <cellStyle name="Zero" xfId="329" xr:uid="{00000000-0005-0000-0000-0000DC010000}"/>
    <cellStyle name="Акцент1 10" xfId="330" xr:uid="{00000000-0005-0000-0000-0000DD010000}"/>
    <cellStyle name="Акцент1 2" xfId="331" xr:uid="{00000000-0005-0000-0000-0000DE010000}"/>
    <cellStyle name="Акцент1 2 2" xfId="824" xr:uid="{00000000-0005-0000-0000-0000DF010000}"/>
    <cellStyle name="Акцент1 2 3" xfId="825" xr:uid="{00000000-0005-0000-0000-0000E0010000}"/>
    <cellStyle name="Акцент1 2 4" xfId="826" xr:uid="{00000000-0005-0000-0000-0000E1010000}"/>
    <cellStyle name="Акцент1 2 5" xfId="827" xr:uid="{00000000-0005-0000-0000-0000E2010000}"/>
    <cellStyle name="Акцент1 2 6" xfId="828" xr:uid="{00000000-0005-0000-0000-0000E3010000}"/>
    <cellStyle name="Акцент1 3" xfId="332" xr:uid="{00000000-0005-0000-0000-0000E4010000}"/>
    <cellStyle name="Акцент1 4" xfId="333" xr:uid="{00000000-0005-0000-0000-0000E5010000}"/>
    <cellStyle name="Акцент1 5" xfId="334" xr:uid="{00000000-0005-0000-0000-0000E6010000}"/>
    <cellStyle name="Акцент1 6" xfId="335" xr:uid="{00000000-0005-0000-0000-0000E7010000}"/>
    <cellStyle name="Акцент1 7" xfId="336" xr:uid="{00000000-0005-0000-0000-0000E8010000}"/>
    <cellStyle name="Акцент1 8" xfId="337" xr:uid="{00000000-0005-0000-0000-0000E9010000}"/>
    <cellStyle name="Акцент1 9" xfId="338" xr:uid="{00000000-0005-0000-0000-0000EA010000}"/>
    <cellStyle name="Акцент2 10" xfId="339" xr:uid="{00000000-0005-0000-0000-0000EB010000}"/>
    <cellStyle name="Акцент2 2" xfId="340" xr:uid="{00000000-0005-0000-0000-0000EC010000}"/>
    <cellStyle name="Акцент2 2 2" xfId="829" xr:uid="{00000000-0005-0000-0000-0000ED010000}"/>
    <cellStyle name="Акцент2 2 3" xfId="830" xr:uid="{00000000-0005-0000-0000-0000EE010000}"/>
    <cellStyle name="Акцент2 2 4" xfId="831" xr:uid="{00000000-0005-0000-0000-0000EF010000}"/>
    <cellStyle name="Акцент2 2 5" xfId="832" xr:uid="{00000000-0005-0000-0000-0000F0010000}"/>
    <cellStyle name="Акцент2 2 6" xfId="833" xr:uid="{00000000-0005-0000-0000-0000F1010000}"/>
    <cellStyle name="Акцент2 3" xfId="341" xr:uid="{00000000-0005-0000-0000-0000F2010000}"/>
    <cellStyle name="Акцент2 4" xfId="342" xr:uid="{00000000-0005-0000-0000-0000F3010000}"/>
    <cellStyle name="Акцент2 5" xfId="343" xr:uid="{00000000-0005-0000-0000-0000F4010000}"/>
    <cellStyle name="Акцент2 6" xfId="344" xr:uid="{00000000-0005-0000-0000-0000F5010000}"/>
    <cellStyle name="Акцент2 7" xfId="345" xr:uid="{00000000-0005-0000-0000-0000F6010000}"/>
    <cellStyle name="Акцент2 8" xfId="346" xr:uid="{00000000-0005-0000-0000-0000F7010000}"/>
    <cellStyle name="Акцент2 9" xfId="347" xr:uid="{00000000-0005-0000-0000-0000F8010000}"/>
    <cellStyle name="Акцент3 10" xfId="348" xr:uid="{00000000-0005-0000-0000-0000F9010000}"/>
    <cellStyle name="Акцент3 2" xfId="349" xr:uid="{00000000-0005-0000-0000-0000FA010000}"/>
    <cellStyle name="Акцент3 2 2" xfId="834" xr:uid="{00000000-0005-0000-0000-0000FB010000}"/>
    <cellStyle name="Акцент3 2 3" xfId="835" xr:uid="{00000000-0005-0000-0000-0000FC010000}"/>
    <cellStyle name="Акцент3 2 4" xfId="836" xr:uid="{00000000-0005-0000-0000-0000FD010000}"/>
    <cellStyle name="Акцент3 2 5" xfId="837" xr:uid="{00000000-0005-0000-0000-0000FE010000}"/>
    <cellStyle name="Акцент3 2 6" xfId="838" xr:uid="{00000000-0005-0000-0000-0000FF010000}"/>
    <cellStyle name="Акцент3 3" xfId="350" xr:uid="{00000000-0005-0000-0000-000000020000}"/>
    <cellStyle name="Акцент3 4" xfId="351" xr:uid="{00000000-0005-0000-0000-000001020000}"/>
    <cellStyle name="Акцент3 5" xfId="352" xr:uid="{00000000-0005-0000-0000-000002020000}"/>
    <cellStyle name="Акцент3 6" xfId="353" xr:uid="{00000000-0005-0000-0000-000003020000}"/>
    <cellStyle name="Акцент3 7" xfId="354" xr:uid="{00000000-0005-0000-0000-000004020000}"/>
    <cellStyle name="Акцент3 8" xfId="355" xr:uid="{00000000-0005-0000-0000-000005020000}"/>
    <cellStyle name="Акцент3 9" xfId="356" xr:uid="{00000000-0005-0000-0000-000006020000}"/>
    <cellStyle name="Акцент4 10" xfId="357" xr:uid="{00000000-0005-0000-0000-000007020000}"/>
    <cellStyle name="Акцент4 2" xfId="358" xr:uid="{00000000-0005-0000-0000-000008020000}"/>
    <cellStyle name="Акцент4 2 2" xfId="839" xr:uid="{00000000-0005-0000-0000-000009020000}"/>
    <cellStyle name="Акцент4 2 3" xfId="840" xr:uid="{00000000-0005-0000-0000-00000A020000}"/>
    <cellStyle name="Акцент4 2 4" xfId="841" xr:uid="{00000000-0005-0000-0000-00000B020000}"/>
    <cellStyle name="Акцент4 2 5" xfId="842" xr:uid="{00000000-0005-0000-0000-00000C020000}"/>
    <cellStyle name="Акцент4 2 6" xfId="843" xr:uid="{00000000-0005-0000-0000-00000D020000}"/>
    <cellStyle name="Акцент4 3" xfId="359" xr:uid="{00000000-0005-0000-0000-00000E020000}"/>
    <cellStyle name="Акцент4 4" xfId="360" xr:uid="{00000000-0005-0000-0000-00000F020000}"/>
    <cellStyle name="Акцент4 5" xfId="361" xr:uid="{00000000-0005-0000-0000-000010020000}"/>
    <cellStyle name="Акцент4 6" xfId="362" xr:uid="{00000000-0005-0000-0000-000011020000}"/>
    <cellStyle name="Акцент4 7" xfId="363" xr:uid="{00000000-0005-0000-0000-000012020000}"/>
    <cellStyle name="Акцент4 8" xfId="364" xr:uid="{00000000-0005-0000-0000-000013020000}"/>
    <cellStyle name="Акцент4 9" xfId="365" xr:uid="{00000000-0005-0000-0000-000014020000}"/>
    <cellStyle name="Акцент5 10" xfId="366" xr:uid="{00000000-0005-0000-0000-000015020000}"/>
    <cellStyle name="Акцент5 2" xfId="367" xr:uid="{00000000-0005-0000-0000-000016020000}"/>
    <cellStyle name="Акцент5 2 2" xfId="844" xr:uid="{00000000-0005-0000-0000-000017020000}"/>
    <cellStyle name="Акцент5 2 3" xfId="845" xr:uid="{00000000-0005-0000-0000-000018020000}"/>
    <cellStyle name="Акцент5 2 4" xfId="846" xr:uid="{00000000-0005-0000-0000-000019020000}"/>
    <cellStyle name="Акцент5 2 5" xfId="847" xr:uid="{00000000-0005-0000-0000-00001A020000}"/>
    <cellStyle name="Акцент5 2 6" xfId="848" xr:uid="{00000000-0005-0000-0000-00001B020000}"/>
    <cellStyle name="Акцент5 3" xfId="368" xr:uid="{00000000-0005-0000-0000-00001C020000}"/>
    <cellStyle name="Акцент5 4" xfId="369" xr:uid="{00000000-0005-0000-0000-00001D020000}"/>
    <cellStyle name="Акцент5 5" xfId="370" xr:uid="{00000000-0005-0000-0000-00001E020000}"/>
    <cellStyle name="Акцент5 6" xfId="371" xr:uid="{00000000-0005-0000-0000-00001F020000}"/>
    <cellStyle name="Акцент5 7" xfId="372" xr:uid="{00000000-0005-0000-0000-000020020000}"/>
    <cellStyle name="Акцент5 8" xfId="373" xr:uid="{00000000-0005-0000-0000-000021020000}"/>
    <cellStyle name="Акцент5 9" xfId="374" xr:uid="{00000000-0005-0000-0000-000022020000}"/>
    <cellStyle name="Акцент6 10" xfId="375" xr:uid="{00000000-0005-0000-0000-000023020000}"/>
    <cellStyle name="Акцент6 2" xfId="376" xr:uid="{00000000-0005-0000-0000-000024020000}"/>
    <cellStyle name="Акцент6 2 2" xfId="849" xr:uid="{00000000-0005-0000-0000-000025020000}"/>
    <cellStyle name="Акцент6 2 3" xfId="850" xr:uid="{00000000-0005-0000-0000-000026020000}"/>
    <cellStyle name="Акцент6 2 4" xfId="851" xr:uid="{00000000-0005-0000-0000-000027020000}"/>
    <cellStyle name="Акцент6 2 5" xfId="852" xr:uid="{00000000-0005-0000-0000-000028020000}"/>
    <cellStyle name="Акцент6 2 6" xfId="853" xr:uid="{00000000-0005-0000-0000-000029020000}"/>
    <cellStyle name="Акцент6 3" xfId="377" xr:uid="{00000000-0005-0000-0000-00002A020000}"/>
    <cellStyle name="Акцент6 4" xfId="378" xr:uid="{00000000-0005-0000-0000-00002B020000}"/>
    <cellStyle name="Акцент6 5" xfId="379" xr:uid="{00000000-0005-0000-0000-00002C020000}"/>
    <cellStyle name="Акцент6 6" xfId="380" xr:uid="{00000000-0005-0000-0000-00002D020000}"/>
    <cellStyle name="Акцент6 7" xfId="381" xr:uid="{00000000-0005-0000-0000-00002E020000}"/>
    <cellStyle name="Акцент6 8" xfId="382" xr:uid="{00000000-0005-0000-0000-00002F020000}"/>
    <cellStyle name="Акцент6 9" xfId="383" xr:uid="{00000000-0005-0000-0000-000030020000}"/>
    <cellStyle name="Беззащитный" xfId="13" xr:uid="{00000000-0005-0000-0000-000031020000}"/>
    <cellStyle name="Ввод  10" xfId="384" xr:uid="{00000000-0005-0000-0000-000032020000}"/>
    <cellStyle name="Ввод  2" xfId="385" xr:uid="{00000000-0005-0000-0000-000033020000}"/>
    <cellStyle name="Ввод  2 2" xfId="854" xr:uid="{00000000-0005-0000-0000-000034020000}"/>
    <cellStyle name="Ввод  2 3" xfId="855" xr:uid="{00000000-0005-0000-0000-000035020000}"/>
    <cellStyle name="Ввод  2 4" xfId="856" xr:uid="{00000000-0005-0000-0000-000036020000}"/>
    <cellStyle name="Ввод  2 5" xfId="857" xr:uid="{00000000-0005-0000-0000-000037020000}"/>
    <cellStyle name="Ввод  2 6" xfId="858" xr:uid="{00000000-0005-0000-0000-000038020000}"/>
    <cellStyle name="Ввод  3" xfId="386" xr:uid="{00000000-0005-0000-0000-000039020000}"/>
    <cellStyle name="Ввод  4" xfId="387" xr:uid="{00000000-0005-0000-0000-00003A020000}"/>
    <cellStyle name="Ввод  5" xfId="388" xr:uid="{00000000-0005-0000-0000-00003B020000}"/>
    <cellStyle name="Ввод  6" xfId="389" xr:uid="{00000000-0005-0000-0000-00003C020000}"/>
    <cellStyle name="Ввод  7" xfId="390" xr:uid="{00000000-0005-0000-0000-00003D020000}"/>
    <cellStyle name="Ввод  8" xfId="391" xr:uid="{00000000-0005-0000-0000-00003E020000}"/>
    <cellStyle name="Ввод  9" xfId="392" xr:uid="{00000000-0005-0000-0000-00003F020000}"/>
    <cellStyle name="Вывод 10" xfId="393" xr:uid="{00000000-0005-0000-0000-000040020000}"/>
    <cellStyle name="Вывод 2" xfId="394" xr:uid="{00000000-0005-0000-0000-000041020000}"/>
    <cellStyle name="Вывод 2 2" xfId="859" xr:uid="{00000000-0005-0000-0000-000042020000}"/>
    <cellStyle name="Вывод 2 3" xfId="860" xr:uid="{00000000-0005-0000-0000-000043020000}"/>
    <cellStyle name="Вывод 2 4" xfId="861" xr:uid="{00000000-0005-0000-0000-000044020000}"/>
    <cellStyle name="Вывод 2 5" xfId="862" xr:uid="{00000000-0005-0000-0000-000045020000}"/>
    <cellStyle name="Вывод 2 6" xfId="863" xr:uid="{00000000-0005-0000-0000-000046020000}"/>
    <cellStyle name="Вывод 3" xfId="395" xr:uid="{00000000-0005-0000-0000-000047020000}"/>
    <cellStyle name="Вывод 4" xfId="396" xr:uid="{00000000-0005-0000-0000-000048020000}"/>
    <cellStyle name="Вывод 5" xfId="397" xr:uid="{00000000-0005-0000-0000-000049020000}"/>
    <cellStyle name="Вывод 6" xfId="398" xr:uid="{00000000-0005-0000-0000-00004A020000}"/>
    <cellStyle name="Вывод 7" xfId="399" xr:uid="{00000000-0005-0000-0000-00004B020000}"/>
    <cellStyle name="Вывод 8" xfId="400" xr:uid="{00000000-0005-0000-0000-00004C020000}"/>
    <cellStyle name="Вывод 9" xfId="401" xr:uid="{00000000-0005-0000-0000-00004D020000}"/>
    <cellStyle name="Вычисление 10" xfId="402" xr:uid="{00000000-0005-0000-0000-00004E020000}"/>
    <cellStyle name="Вычисление 2" xfId="403" xr:uid="{00000000-0005-0000-0000-00004F020000}"/>
    <cellStyle name="Вычисление 2 2" xfId="864" xr:uid="{00000000-0005-0000-0000-000050020000}"/>
    <cellStyle name="Вычисление 2 3" xfId="865" xr:uid="{00000000-0005-0000-0000-000051020000}"/>
    <cellStyle name="Вычисление 2 4" xfId="866" xr:uid="{00000000-0005-0000-0000-000052020000}"/>
    <cellStyle name="Вычисление 2 5" xfId="867" xr:uid="{00000000-0005-0000-0000-000053020000}"/>
    <cellStyle name="Вычисление 2 6" xfId="868" xr:uid="{00000000-0005-0000-0000-000054020000}"/>
    <cellStyle name="Вычисление 3" xfId="404" xr:uid="{00000000-0005-0000-0000-000055020000}"/>
    <cellStyle name="Вычисление 4" xfId="405" xr:uid="{00000000-0005-0000-0000-000056020000}"/>
    <cellStyle name="Вычисление 5" xfId="406" xr:uid="{00000000-0005-0000-0000-000057020000}"/>
    <cellStyle name="Вычисление 6" xfId="407" xr:uid="{00000000-0005-0000-0000-000058020000}"/>
    <cellStyle name="Вычисление 7" xfId="408" xr:uid="{00000000-0005-0000-0000-000059020000}"/>
    <cellStyle name="Вычисление 8" xfId="409" xr:uid="{00000000-0005-0000-0000-00005A020000}"/>
    <cellStyle name="Вычисление 9" xfId="410" xr:uid="{00000000-0005-0000-0000-00005B020000}"/>
    <cellStyle name="Гиперссылка 2" xfId="991" xr:uid="{773A4AED-CB57-44E9-A3B8-062897D34879}"/>
    <cellStyle name="Денежный 2" xfId="411" xr:uid="{00000000-0005-0000-0000-00005C020000}"/>
    <cellStyle name="Денежный 3" xfId="412" xr:uid="{00000000-0005-0000-0000-00005D020000}"/>
    <cellStyle name="Денежный 4" xfId="413" xr:uid="{00000000-0005-0000-0000-00005E020000}"/>
    <cellStyle name="Заголовок" xfId="14" xr:uid="{00000000-0005-0000-0000-00005F020000}"/>
    <cellStyle name="Заголовок 1 10" xfId="414" xr:uid="{00000000-0005-0000-0000-000060020000}"/>
    <cellStyle name="Заголовок 1 2" xfId="415" xr:uid="{00000000-0005-0000-0000-000061020000}"/>
    <cellStyle name="Заголовок 1 2 2" xfId="869" xr:uid="{00000000-0005-0000-0000-000062020000}"/>
    <cellStyle name="Заголовок 1 2 3" xfId="870" xr:uid="{00000000-0005-0000-0000-000063020000}"/>
    <cellStyle name="Заголовок 1 2 4" xfId="871" xr:uid="{00000000-0005-0000-0000-000064020000}"/>
    <cellStyle name="Заголовок 1 2 5" xfId="872" xr:uid="{00000000-0005-0000-0000-000065020000}"/>
    <cellStyle name="Заголовок 1 3" xfId="416" xr:uid="{00000000-0005-0000-0000-000066020000}"/>
    <cellStyle name="Заголовок 1 4" xfId="417" xr:uid="{00000000-0005-0000-0000-000067020000}"/>
    <cellStyle name="Заголовок 1 5" xfId="418" xr:uid="{00000000-0005-0000-0000-000068020000}"/>
    <cellStyle name="Заголовок 1 6" xfId="419" xr:uid="{00000000-0005-0000-0000-000069020000}"/>
    <cellStyle name="Заголовок 1 7" xfId="420" xr:uid="{00000000-0005-0000-0000-00006A020000}"/>
    <cellStyle name="Заголовок 1 8" xfId="421" xr:uid="{00000000-0005-0000-0000-00006B020000}"/>
    <cellStyle name="Заголовок 1 9" xfId="422" xr:uid="{00000000-0005-0000-0000-00006C020000}"/>
    <cellStyle name="Заголовок 2 10" xfId="423" xr:uid="{00000000-0005-0000-0000-00006D020000}"/>
    <cellStyle name="Заголовок 2 2" xfId="424" xr:uid="{00000000-0005-0000-0000-00006E020000}"/>
    <cellStyle name="Заголовок 2 2 2" xfId="873" xr:uid="{00000000-0005-0000-0000-00006F020000}"/>
    <cellStyle name="Заголовок 2 2 3" xfId="874" xr:uid="{00000000-0005-0000-0000-000070020000}"/>
    <cellStyle name="Заголовок 2 2 4" xfId="875" xr:uid="{00000000-0005-0000-0000-000071020000}"/>
    <cellStyle name="Заголовок 2 2 5" xfId="876" xr:uid="{00000000-0005-0000-0000-000072020000}"/>
    <cellStyle name="Заголовок 2 3" xfId="425" xr:uid="{00000000-0005-0000-0000-000073020000}"/>
    <cellStyle name="Заголовок 2 4" xfId="426" xr:uid="{00000000-0005-0000-0000-000074020000}"/>
    <cellStyle name="Заголовок 2 5" xfId="427" xr:uid="{00000000-0005-0000-0000-000075020000}"/>
    <cellStyle name="Заголовок 2 6" xfId="428" xr:uid="{00000000-0005-0000-0000-000076020000}"/>
    <cellStyle name="Заголовок 2 7" xfId="429" xr:uid="{00000000-0005-0000-0000-000077020000}"/>
    <cellStyle name="Заголовок 2 8" xfId="430" xr:uid="{00000000-0005-0000-0000-000078020000}"/>
    <cellStyle name="Заголовок 2 9" xfId="431" xr:uid="{00000000-0005-0000-0000-000079020000}"/>
    <cellStyle name="Заголовок 3 10" xfId="432" xr:uid="{00000000-0005-0000-0000-00007A020000}"/>
    <cellStyle name="Заголовок 3 2" xfId="433" xr:uid="{00000000-0005-0000-0000-00007B020000}"/>
    <cellStyle name="Заголовок 3 2 2" xfId="877" xr:uid="{00000000-0005-0000-0000-00007C020000}"/>
    <cellStyle name="Заголовок 3 2 3" xfId="878" xr:uid="{00000000-0005-0000-0000-00007D020000}"/>
    <cellStyle name="Заголовок 3 2 4" xfId="879" xr:uid="{00000000-0005-0000-0000-00007E020000}"/>
    <cellStyle name="Заголовок 3 2 5" xfId="880" xr:uid="{00000000-0005-0000-0000-00007F020000}"/>
    <cellStyle name="Заголовок 3 3" xfId="434" xr:uid="{00000000-0005-0000-0000-000080020000}"/>
    <cellStyle name="Заголовок 3 4" xfId="435" xr:uid="{00000000-0005-0000-0000-000081020000}"/>
    <cellStyle name="Заголовок 3 5" xfId="436" xr:uid="{00000000-0005-0000-0000-000082020000}"/>
    <cellStyle name="Заголовок 3 6" xfId="437" xr:uid="{00000000-0005-0000-0000-000083020000}"/>
    <cellStyle name="Заголовок 3 7" xfId="438" xr:uid="{00000000-0005-0000-0000-000084020000}"/>
    <cellStyle name="Заголовок 3 8" xfId="439" xr:uid="{00000000-0005-0000-0000-000085020000}"/>
    <cellStyle name="Заголовок 3 9" xfId="440" xr:uid="{00000000-0005-0000-0000-000086020000}"/>
    <cellStyle name="Заголовок 4 10" xfId="441" xr:uid="{00000000-0005-0000-0000-000087020000}"/>
    <cellStyle name="Заголовок 4 2" xfId="442" xr:uid="{00000000-0005-0000-0000-000088020000}"/>
    <cellStyle name="Заголовок 4 2 2" xfId="881" xr:uid="{00000000-0005-0000-0000-000089020000}"/>
    <cellStyle name="Заголовок 4 2 3" xfId="882" xr:uid="{00000000-0005-0000-0000-00008A020000}"/>
    <cellStyle name="Заголовок 4 2 4" xfId="883" xr:uid="{00000000-0005-0000-0000-00008B020000}"/>
    <cellStyle name="Заголовок 4 2 5" xfId="884" xr:uid="{00000000-0005-0000-0000-00008C020000}"/>
    <cellStyle name="Заголовок 4 3" xfId="443" xr:uid="{00000000-0005-0000-0000-00008D020000}"/>
    <cellStyle name="Заголовок 4 4" xfId="444" xr:uid="{00000000-0005-0000-0000-00008E020000}"/>
    <cellStyle name="Заголовок 4 5" xfId="445" xr:uid="{00000000-0005-0000-0000-00008F020000}"/>
    <cellStyle name="Заголовок 4 6" xfId="446" xr:uid="{00000000-0005-0000-0000-000090020000}"/>
    <cellStyle name="Заголовок 4 7" xfId="447" xr:uid="{00000000-0005-0000-0000-000091020000}"/>
    <cellStyle name="Заголовок 4 8" xfId="448" xr:uid="{00000000-0005-0000-0000-000092020000}"/>
    <cellStyle name="Заголовок 4 9" xfId="449" xr:uid="{00000000-0005-0000-0000-000093020000}"/>
    <cellStyle name="ЗаголовокСтолбца" xfId="15" xr:uid="{00000000-0005-0000-0000-000094020000}"/>
    <cellStyle name="Защитный" xfId="16" xr:uid="{00000000-0005-0000-0000-000095020000}"/>
    <cellStyle name="Значение" xfId="17" xr:uid="{00000000-0005-0000-0000-000096020000}"/>
    <cellStyle name="Итог 10" xfId="450" xr:uid="{00000000-0005-0000-0000-000097020000}"/>
    <cellStyle name="Итог 2" xfId="451" xr:uid="{00000000-0005-0000-0000-000098020000}"/>
    <cellStyle name="Итог 2 2" xfId="885" xr:uid="{00000000-0005-0000-0000-000099020000}"/>
    <cellStyle name="Итог 2 3" xfId="886" xr:uid="{00000000-0005-0000-0000-00009A020000}"/>
    <cellStyle name="Итог 2 4" xfId="887" xr:uid="{00000000-0005-0000-0000-00009B020000}"/>
    <cellStyle name="Итог 2 5" xfId="888" xr:uid="{00000000-0005-0000-0000-00009C020000}"/>
    <cellStyle name="Итог 3" xfId="452" xr:uid="{00000000-0005-0000-0000-00009D020000}"/>
    <cellStyle name="Итог 4" xfId="453" xr:uid="{00000000-0005-0000-0000-00009E020000}"/>
    <cellStyle name="Итог 5" xfId="454" xr:uid="{00000000-0005-0000-0000-00009F020000}"/>
    <cellStyle name="Итог 6" xfId="455" xr:uid="{00000000-0005-0000-0000-0000A0020000}"/>
    <cellStyle name="Итог 7" xfId="456" xr:uid="{00000000-0005-0000-0000-0000A1020000}"/>
    <cellStyle name="Итог 8" xfId="457" xr:uid="{00000000-0005-0000-0000-0000A2020000}"/>
    <cellStyle name="Итог 9" xfId="458" xr:uid="{00000000-0005-0000-0000-0000A3020000}"/>
    <cellStyle name="Итоги" xfId="18" xr:uid="{00000000-0005-0000-0000-0000A4020000}"/>
    <cellStyle name="Контрольная ячейка 10" xfId="459" xr:uid="{00000000-0005-0000-0000-0000A5020000}"/>
    <cellStyle name="Контрольная ячейка 2" xfId="460" xr:uid="{00000000-0005-0000-0000-0000A6020000}"/>
    <cellStyle name="Контрольная ячейка 2 2" xfId="889" xr:uid="{00000000-0005-0000-0000-0000A7020000}"/>
    <cellStyle name="Контрольная ячейка 2 3" xfId="890" xr:uid="{00000000-0005-0000-0000-0000A8020000}"/>
    <cellStyle name="Контрольная ячейка 2 4" xfId="891" xr:uid="{00000000-0005-0000-0000-0000A9020000}"/>
    <cellStyle name="Контрольная ячейка 2 5" xfId="892" xr:uid="{00000000-0005-0000-0000-0000AA020000}"/>
    <cellStyle name="Контрольная ячейка 2 6" xfId="893" xr:uid="{00000000-0005-0000-0000-0000AB020000}"/>
    <cellStyle name="Контрольная ячейка 3" xfId="461" xr:uid="{00000000-0005-0000-0000-0000AC020000}"/>
    <cellStyle name="Контрольная ячейка 4" xfId="462" xr:uid="{00000000-0005-0000-0000-0000AD020000}"/>
    <cellStyle name="Контрольная ячейка 5" xfId="463" xr:uid="{00000000-0005-0000-0000-0000AE020000}"/>
    <cellStyle name="Контрольная ячейка 6" xfId="464" xr:uid="{00000000-0005-0000-0000-0000AF020000}"/>
    <cellStyle name="Контрольная ячейка 7" xfId="465" xr:uid="{00000000-0005-0000-0000-0000B0020000}"/>
    <cellStyle name="Контрольная ячейка 8" xfId="466" xr:uid="{00000000-0005-0000-0000-0000B1020000}"/>
    <cellStyle name="Контрольная ячейка 9" xfId="467" xr:uid="{00000000-0005-0000-0000-0000B2020000}"/>
    <cellStyle name="ЛокСмета" xfId="19" xr:uid="{00000000-0005-0000-0000-0000B3020000}"/>
    <cellStyle name="Мои наименования показателей" xfId="22" xr:uid="{00000000-0005-0000-0000-0000B6020000}"/>
    <cellStyle name="Мои наименования показателей 2" xfId="894" xr:uid="{00000000-0005-0000-0000-0000B7020000}"/>
    <cellStyle name="Мой заголовок" xfId="20" xr:uid="{00000000-0005-0000-0000-0000B4020000}"/>
    <cellStyle name="Мой заголовок листа" xfId="21" xr:uid="{00000000-0005-0000-0000-0000B5020000}"/>
    <cellStyle name="Название 10" xfId="468" xr:uid="{00000000-0005-0000-0000-0000B8020000}"/>
    <cellStyle name="Название 2" xfId="469" xr:uid="{00000000-0005-0000-0000-0000B9020000}"/>
    <cellStyle name="Название 2 2" xfId="895" xr:uid="{00000000-0005-0000-0000-0000BA020000}"/>
    <cellStyle name="Название 2 3" xfId="896" xr:uid="{00000000-0005-0000-0000-0000BB020000}"/>
    <cellStyle name="Название 2 4" xfId="897" xr:uid="{00000000-0005-0000-0000-0000BC020000}"/>
    <cellStyle name="Название 2 5" xfId="898" xr:uid="{00000000-0005-0000-0000-0000BD020000}"/>
    <cellStyle name="Название 3" xfId="470" xr:uid="{00000000-0005-0000-0000-0000BE020000}"/>
    <cellStyle name="Название 4" xfId="471" xr:uid="{00000000-0005-0000-0000-0000BF020000}"/>
    <cellStyle name="Название 5" xfId="472" xr:uid="{00000000-0005-0000-0000-0000C0020000}"/>
    <cellStyle name="Название 6" xfId="473" xr:uid="{00000000-0005-0000-0000-0000C1020000}"/>
    <cellStyle name="Название 7" xfId="474" xr:uid="{00000000-0005-0000-0000-0000C2020000}"/>
    <cellStyle name="Название 8" xfId="475" xr:uid="{00000000-0005-0000-0000-0000C3020000}"/>
    <cellStyle name="Название 9" xfId="476" xr:uid="{00000000-0005-0000-0000-0000C4020000}"/>
    <cellStyle name="Нейтральный 10" xfId="477" xr:uid="{00000000-0005-0000-0000-0000C5020000}"/>
    <cellStyle name="Нейтральный 2" xfId="478" xr:uid="{00000000-0005-0000-0000-0000C6020000}"/>
    <cellStyle name="Нейтральный 2 2" xfId="899" xr:uid="{00000000-0005-0000-0000-0000C7020000}"/>
    <cellStyle name="Нейтральный 2 3" xfId="900" xr:uid="{00000000-0005-0000-0000-0000C8020000}"/>
    <cellStyle name="Нейтральный 2 4" xfId="901" xr:uid="{00000000-0005-0000-0000-0000C9020000}"/>
    <cellStyle name="Нейтральный 2 5" xfId="902" xr:uid="{00000000-0005-0000-0000-0000CA020000}"/>
    <cellStyle name="Нейтральный 2 6" xfId="903" xr:uid="{00000000-0005-0000-0000-0000CB020000}"/>
    <cellStyle name="Нейтральный 3" xfId="479" xr:uid="{00000000-0005-0000-0000-0000CC020000}"/>
    <cellStyle name="Нейтральный 4" xfId="480" xr:uid="{00000000-0005-0000-0000-0000CD020000}"/>
    <cellStyle name="Нейтральный 5" xfId="481" xr:uid="{00000000-0005-0000-0000-0000CE020000}"/>
    <cellStyle name="Нейтральный 6" xfId="482" xr:uid="{00000000-0005-0000-0000-0000CF020000}"/>
    <cellStyle name="Нейтральный 7" xfId="483" xr:uid="{00000000-0005-0000-0000-0000D0020000}"/>
    <cellStyle name="Нейтральный 8" xfId="484" xr:uid="{00000000-0005-0000-0000-0000D1020000}"/>
    <cellStyle name="Нейтральный 9" xfId="485" xr:uid="{00000000-0005-0000-0000-0000D2020000}"/>
    <cellStyle name="Обычнsй" xfId="23" xr:uid="{00000000-0005-0000-0000-0000D3020000}"/>
    <cellStyle name="Обычный" xfId="0" builtinId="0"/>
    <cellStyle name="Обычный 10" xfId="486" xr:uid="{00000000-0005-0000-0000-0000D5020000}"/>
    <cellStyle name="Обычный 10 2" xfId="487" xr:uid="{00000000-0005-0000-0000-0000D6020000}"/>
    <cellStyle name="Обычный 10 2 2" xfId="488" xr:uid="{00000000-0005-0000-0000-0000D7020000}"/>
    <cellStyle name="Обычный 10 3" xfId="489" xr:uid="{00000000-0005-0000-0000-0000D8020000}"/>
    <cellStyle name="Обычный 10 4" xfId="904" xr:uid="{00000000-0005-0000-0000-0000D9020000}"/>
    <cellStyle name="Обычный 11" xfId="490" xr:uid="{00000000-0005-0000-0000-0000DA020000}"/>
    <cellStyle name="Обычный 11 2" xfId="491" xr:uid="{00000000-0005-0000-0000-0000DB020000}"/>
    <cellStyle name="Обычный 11 2 2" xfId="492" xr:uid="{00000000-0005-0000-0000-0000DC020000}"/>
    <cellStyle name="Обычный 11 3" xfId="493" xr:uid="{00000000-0005-0000-0000-0000DD020000}"/>
    <cellStyle name="Обычный 11 4" xfId="905" xr:uid="{00000000-0005-0000-0000-0000DE020000}"/>
    <cellStyle name="Обычный 110" xfId="906" xr:uid="{00000000-0005-0000-0000-0000DF020000}"/>
    <cellStyle name="Обычный 12" xfId="907" xr:uid="{00000000-0005-0000-0000-0000E0020000}"/>
    <cellStyle name="Обычный 12 2" xfId="494" xr:uid="{00000000-0005-0000-0000-0000E1020000}"/>
    <cellStyle name="Обычный 13" xfId="495" xr:uid="{00000000-0005-0000-0000-0000E2020000}"/>
    <cellStyle name="Обычный 13 2" xfId="908" xr:uid="{00000000-0005-0000-0000-0000E3020000}"/>
    <cellStyle name="Обычный 13 3" xfId="909" xr:uid="{00000000-0005-0000-0000-0000E4020000}"/>
    <cellStyle name="Обычный 14" xfId="910" xr:uid="{00000000-0005-0000-0000-0000E5020000}"/>
    <cellStyle name="Обычный 15" xfId="911" xr:uid="{00000000-0005-0000-0000-0000E6020000}"/>
    <cellStyle name="Обычный 16" xfId="496" xr:uid="{00000000-0005-0000-0000-0000E7020000}"/>
    <cellStyle name="Обычный 16 2" xfId="912" xr:uid="{00000000-0005-0000-0000-0000E8020000}"/>
    <cellStyle name="Обычный 16 3" xfId="913" xr:uid="{00000000-0005-0000-0000-0000E9020000}"/>
    <cellStyle name="Обычный 17" xfId="914" xr:uid="{00000000-0005-0000-0000-0000EA020000}"/>
    <cellStyle name="Обычный 18" xfId="915" xr:uid="{00000000-0005-0000-0000-0000EB020000}"/>
    <cellStyle name="Обычный 19" xfId="916" xr:uid="{00000000-0005-0000-0000-0000EC020000}"/>
    <cellStyle name="Обычный 2" xfId="1" xr:uid="{00000000-0005-0000-0000-0000ED020000}"/>
    <cellStyle name="Обычный 2 10" xfId="497" xr:uid="{00000000-0005-0000-0000-0000EE020000}"/>
    <cellStyle name="Обычный 2 10 2" xfId="917" xr:uid="{00000000-0005-0000-0000-0000EF020000}"/>
    <cellStyle name="Обычный 2 11" xfId="498" xr:uid="{00000000-0005-0000-0000-0000F0020000}"/>
    <cellStyle name="Обычный 2 12" xfId="499" xr:uid="{00000000-0005-0000-0000-0000F1020000}"/>
    <cellStyle name="Обычный 2 2" xfId="2" xr:uid="{00000000-0005-0000-0000-0000F2020000}"/>
    <cellStyle name="Обычный 2 2 2" xfId="918" xr:uid="{00000000-0005-0000-0000-0000F3020000}"/>
    <cellStyle name="Обычный 2 2 3" xfId="919" xr:uid="{00000000-0005-0000-0000-0000F4020000}"/>
    <cellStyle name="Обычный 2 3" xfId="500" xr:uid="{00000000-0005-0000-0000-0000F5020000}"/>
    <cellStyle name="Обычный 2 4" xfId="501" xr:uid="{00000000-0005-0000-0000-0000F6020000}"/>
    <cellStyle name="Обычный 2 4 2" xfId="920" xr:uid="{00000000-0005-0000-0000-0000F7020000}"/>
    <cellStyle name="Обычный 2 5" xfId="502" xr:uid="{00000000-0005-0000-0000-0000F8020000}"/>
    <cellStyle name="Обычный 2 5 2" xfId="921" xr:uid="{00000000-0005-0000-0000-0000F9020000}"/>
    <cellStyle name="Обычный 2 6" xfId="503" xr:uid="{00000000-0005-0000-0000-0000FA020000}"/>
    <cellStyle name="Обычный 2 6 2" xfId="922" xr:uid="{00000000-0005-0000-0000-0000FB020000}"/>
    <cellStyle name="Обычный 2 7" xfId="504" xr:uid="{00000000-0005-0000-0000-0000FC020000}"/>
    <cellStyle name="Обычный 2 7 2" xfId="923" xr:uid="{00000000-0005-0000-0000-0000FD020000}"/>
    <cellStyle name="Обычный 2 8" xfId="505" xr:uid="{00000000-0005-0000-0000-0000FE020000}"/>
    <cellStyle name="Обычный 2 8 2" xfId="924" xr:uid="{00000000-0005-0000-0000-0000FF020000}"/>
    <cellStyle name="Обычный 2 9" xfId="506" xr:uid="{00000000-0005-0000-0000-000000030000}"/>
    <cellStyle name="Обычный 2 9 2" xfId="925" xr:uid="{00000000-0005-0000-0000-000001030000}"/>
    <cellStyle name="Обычный 20" xfId="926" xr:uid="{00000000-0005-0000-0000-000002030000}"/>
    <cellStyle name="Обычный 21" xfId="927" xr:uid="{00000000-0005-0000-0000-000003030000}"/>
    <cellStyle name="Обычный 22" xfId="928" xr:uid="{00000000-0005-0000-0000-000004030000}"/>
    <cellStyle name="Обычный 23" xfId="507" xr:uid="{00000000-0005-0000-0000-000005030000}"/>
    <cellStyle name="Обычный 24" xfId="929" xr:uid="{00000000-0005-0000-0000-000006030000}"/>
    <cellStyle name="Обычный 25" xfId="930" xr:uid="{00000000-0005-0000-0000-000007030000}"/>
    <cellStyle name="Обычный 3" xfId="24" xr:uid="{00000000-0005-0000-0000-000008030000}"/>
    <cellStyle name="Обычный 3 10" xfId="509" xr:uid="{00000000-0005-0000-0000-000009030000}"/>
    <cellStyle name="Обычный 3 11" xfId="931" xr:uid="{00000000-0005-0000-0000-00000A030000}"/>
    <cellStyle name="Обычный 3 12" xfId="508" xr:uid="{00000000-0005-0000-0000-00000B030000}"/>
    <cellStyle name="Обычный 3 2" xfId="43" xr:uid="{00000000-0005-0000-0000-00000C030000}"/>
    <cellStyle name="Обычный 3 2 2" xfId="511" xr:uid="{00000000-0005-0000-0000-00000D030000}"/>
    <cellStyle name="Обычный 3 2 2 2" xfId="512" xr:uid="{00000000-0005-0000-0000-00000E030000}"/>
    <cellStyle name="Обычный 3 2 3" xfId="513" xr:uid="{00000000-0005-0000-0000-00000F030000}"/>
    <cellStyle name="Обычный 3 2 4" xfId="932" xr:uid="{00000000-0005-0000-0000-000010030000}"/>
    <cellStyle name="Обычный 3 2 5" xfId="510" xr:uid="{00000000-0005-0000-0000-000011030000}"/>
    <cellStyle name="Обычный 3 3" xfId="514" xr:uid="{00000000-0005-0000-0000-000012030000}"/>
    <cellStyle name="Обычный 3 3 2" xfId="515" xr:uid="{00000000-0005-0000-0000-000013030000}"/>
    <cellStyle name="Обычный 3 4" xfId="516" xr:uid="{00000000-0005-0000-0000-000014030000}"/>
    <cellStyle name="Обычный 3 5" xfId="517" xr:uid="{00000000-0005-0000-0000-000015030000}"/>
    <cellStyle name="Обычный 3 6" xfId="518" xr:uid="{00000000-0005-0000-0000-000016030000}"/>
    <cellStyle name="Обычный 3 7" xfId="519" xr:uid="{00000000-0005-0000-0000-000017030000}"/>
    <cellStyle name="Обычный 3 8" xfId="520" xr:uid="{00000000-0005-0000-0000-000018030000}"/>
    <cellStyle name="Обычный 3 9" xfId="521" xr:uid="{00000000-0005-0000-0000-000019030000}"/>
    <cellStyle name="Обычный 34" xfId="522" xr:uid="{00000000-0005-0000-0000-00001A030000}"/>
    <cellStyle name="Обычный 4" xfId="33" xr:uid="{00000000-0005-0000-0000-00001B030000}"/>
    <cellStyle name="Обычный 4 10" xfId="524" xr:uid="{00000000-0005-0000-0000-00001C030000}"/>
    <cellStyle name="Обычный 4 11" xfId="523" xr:uid="{00000000-0005-0000-0000-00001D030000}"/>
    <cellStyle name="Обычный 4 2" xfId="525" xr:uid="{00000000-0005-0000-0000-00001E030000}"/>
    <cellStyle name="Обычный 4 2 2" xfId="526" xr:uid="{00000000-0005-0000-0000-00001F030000}"/>
    <cellStyle name="Обычный 4 3" xfId="527" xr:uid="{00000000-0005-0000-0000-000020030000}"/>
    <cellStyle name="Обычный 4 4" xfId="528" xr:uid="{00000000-0005-0000-0000-000021030000}"/>
    <cellStyle name="Обычный 4 5" xfId="529" xr:uid="{00000000-0005-0000-0000-000022030000}"/>
    <cellStyle name="Обычный 4 6" xfId="530" xr:uid="{00000000-0005-0000-0000-000023030000}"/>
    <cellStyle name="Обычный 4 7" xfId="531" xr:uid="{00000000-0005-0000-0000-000024030000}"/>
    <cellStyle name="Обычный 4 8" xfId="532" xr:uid="{00000000-0005-0000-0000-000025030000}"/>
    <cellStyle name="Обычный 4 9" xfId="533" xr:uid="{00000000-0005-0000-0000-000026030000}"/>
    <cellStyle name="Обычный 5" xfId="41" xr:uid="{00000000-0005-0000-0000-000027030000}"/>
    <cellStyle name="Обычный 5 2" xfId="45" xr:uid="{00000000-0005-0000-0000-000028030000}"/>
    <cellStyle name="Обычный 5 2 2" xfId="933" xr:uid="{00000000-0005-0000-0000-000029030000}"/>
    <cellStyle name="Обычный 5 2 3" xfId="934" xr:uid="{00000000-0005-0000-0000-00002A030000}"/>
    <cellStyle name="Обычный 5 2 4" xfId="935" xr:uid="{00000000-0005-0000-0000-00002B030000}"/>
    <cellStyle name="Обычный 5 2 5" xfId="936" xr:uid="{00000000-0005-0000-0000-00002C030000}"/>
    <cellStyle name="Обычный 5 2 6" xfId="937" xr:uid="{00000000-0005-0000-0000-00002D030000}"/>
    <cellStyle name="Обычный 5 2 7" xfId="535" xr:uid="{00000000-0005-0000-0000-00002E030000}"/>
    <cellStyle name="Обычный 5 3" xfId="938" xr:uid="{00000000-0005-0000-0000-00002F030000}"/>
    <cellStyle name="Обычный 5 4" xfId="939" xr:uid="{00000000-0005-0000-0000-000030030000}"/>
    <cellStyle name="Обычный 5 5" xfId="940" xr:uid="{00000000-0005-0000-0000-000031030000}"/>
    <cellStyle name="Обычный 5 6" xfId="941" xr:uid="{00000000-0005-0000-0000-000032030000}"/>
    <cellStyle name="Обычный 5 7" xfId="534" xr:uid="{00000000-0005-0000-0000-000033030000}"/>
    <cellStyle name="Обычный 6" xfId="44" xr:uid="{00000000-0005-0000-0000-000034030000}"/>
    <cellStyle name="Обычный 6 2" xfId="942" xr:uid="{00000000-0005-0000-0000-000035030000}"/>
    <cellStyle name="Обычный 6 3" xfId="536" xr:uid="{00000000-0005-0000-0000-000036030000}"/>
    <cellStyle name="Обычный 7" xfId="47" xr:uid="{00000000-0005-0000-0000-000037030000}"/>
    <cellStyle name="Обычный 7 2" xfId="48" xr:uid="{00000000-0005-0000-0000-000038030000}"/>
    <cellStyle name="Обычный 7 2 2" xfId="943" xr:uid="{00000000-0005-0000-0000-000039030000}"/>
    <cellStyle name="Обычный 7 3" xfId="537" xr:uid="{00000000-0005-0000-0000-00003A030000}"/>
    <cellStyle name="Обычный 8" xfId="50" xr:uid="{00000000-0005-0000-0000-00003B030000}"/>
    <cellStyle name="Обычный 8 2" xfId="944" xr:uid="{00000000-0005-0000-0000-00003C030000}"/>
    <cellStyle name="Обычный 8 3" xfId="538" xr:uid="{00000000-0005-0000-0000-00003D030000}"/>
    <cellStyle name="Обычный 9" xfId="49" xr:uid="{00000000-0005-0000-0000-00003E030000}"/>
    <cellStyle name="Обычный 9 2" xfId="945" xr:uid="{00000000-0005-0000-0000-00003F030000}"/>
    <cellStyle name="Перенос_слов" xfId="25" xr:uid="{00000000-0005-0000-0000-000040030000}"/>
    <cellStyle name="Плохой 10" xfId="539" xr:uid="{00000000-0005-0000-0000-000041030000}"/>
    <cellStyle name="Плохой 2" xfId="540" xr:uid="{00000000-0005-0000-0000-000042030000}"/>
    <cellStyle name="Плохой 2 2" xfId="946" xr:uid="{00000000-0005-0000-0000-000043030000}"/>
    <cellStyle name="Плохой 2 3" xfId="947" xr:uid="{00000000-0005-0000-0000-000044030000}"/>
    <cellStyle name="Плохой 2 4" xfId="948" xr:uid="{00000000-0005-0000-0000-000045030000}"/>
    <cellStyle name="Плохой 2 5" xfId="949" xr:uid="{00000000-0005-0000-0000-000046030000}"/>
    <cellStyle name="Плохой 2 6" xfId="950" xr:uid="{00000000-0005-0000-0000-000047030000}"/>
    <cellStyle name="Плохой 3" xfId="541" xr:uid="{00000000-0005-0000-0000-000048030000}"/>
    <cellStyle name="Плохой 4" xfId="542" xr:uid="{00000000-0005-0000-0000-000049030000}"/>
    <cellStyle name="Плохой 5" xfId="543" xr:uid="{00000000-0005-0000-0000-00004A030000}"/>
    <cellStyle name="Плохой 6" xfId="544" xr:uid="{00000000-0005-0000-0000-00004B030000}"/>
    <cellStyle name="Плохой 7" xfId="545" xr:uid="{00000000-0005-0000-0000-00004C030000}"/>
    <cellStyle name="Плохой 8" xfId="546" xr:uid="{00000000-0005-0000-0000-00004D030000}"/>
    <cellStyle name="Плохой 9" xfId="547" xr:uid="{00000000-0005-0000-0000-00004E030000}"/>
    <cellStyle name="Поле ввода" xfId="951" xr:uid="{00000000-0005-0000-0000-00004F030000}"/>
    <cellStyle name="Пояснение 10" xfId="548" xr:uid="{00000000-0005-0000-0000-000050030000}"/>
    <cellStyle name="Пояснение 2" xfId="549" xr:uid="{00000000-0005-0000-0000-000051030000}"/>
    <cellStyle name="Пояснение 2 2" xfId="952" xr:uid="{00000000-0005-0000-0000-000052030000}"/>
    <cellStyle name="Пояснение 2 3" xfId="953" xr:uid="{00000000-0005-0000-0000-000053030000}"/>
    <cellStyle name="Пояснение 2 4" xfId="954" xr:uid="{00000000-0005-0000-0000-000054030000}"/>
    <cellStyle name="Пояснение 2 5" xfId="955" xr:uid="{00000000-0005-0000-0000-000055030000}"/>
    <cellStyle name="Пояснение 3" xfId="550" xr:uid="{00000000-0005-0000-0000-000056030000}"/>
    <cellStyle name="Пояснение 4" xfId="551" xr:uid="{00000000-0005-0000-0000-000057030000}"/>
    <cellStyle name="Пояснение 5" xfId="552" xr:uid="{00000000-0005-0000-0000-000058030000}"/>
    <cellStyle name="Пояснение 6" xfId="553" xr:uid="{00000000-0005-0000-0000-000059030000}"/>
    <cellStyle name="Пояснение 7" xfId="554" xr:uid="{00000000-0005-0000-0000-00005A030000}"/>
    <cellStyle name="Пояснение 8" xfId="555" xr:uid="{00000000-0005-0000-0000-00005B030000}"/>
    <cellStyle name="Пояснение 9" xfId="556" xr:uid="{00000000-0005-0000-0000-00005C030000}"/>
    <cellStyle name="Примечание 10" xfId="557" xr:uid="{00000000-0005-0000-0000-00005D030000}"/>
    <cellStyle name="Примечание 2" xfId="558" xr:uid="{00000000-0005-0000-0000-00005E030000}"/>
    <cellStyle name="Примечание 2 2" xfId="956" xr:uid="{00000000-0005-0000-0000-00005F030000}"/>
    <cellStyle name="Примечание 2 3" xfId="957" xr:uid="{00000000-0005-0000-0000-000060030000}"/>
    <cellStyle name="Примечание 2 4" xfId="958" xr:uid="{00000000-0005-0000-0000-000061030000}"/>
    <cellStyle name="Примечание 2 5" xfId="959" xr:uid="{00000000-0005-0000-0000-000062030000}"/>
    <cellStyle name="Примечание 2 6" xfId="960" xr:uid="{00000000-0005-0000-0000-000063030000}"/>
    <cellStyle name="Примечание 3" xfId="559" xr:uid="{00000000-0005-0000-0000-000064030000}"/>
    <cellStyle name="Примечание 4" xfId="560" xr:uid="{00000000-0005-0000-0000-000065030000}"/>
    <cellStyle name="Примечание 5" xfId="561" xr:uid="{00000000-0005-0000-0000-000066030000}"/>
    <cellStyle name="Примечание 6" xfId="562" xr:uid="{00000000-0005-0000-0000-000067030000}"/>
    <cellStyle name="Примечание 7" xfId="563" xr:uid="{00000000-0005-0000-0000-000068030000}"/>
    <cellStyle name="Примечание 8" xfId="564" xr:uid="{00000000-0005-0000-0000-000069030000}"/>
    <cellStyle name="Примечание 9" xfId="565" xr:uid="{00000000-0005-0000-0000-00006A030000}"/>
    <cellStyle name="Процентный 2" xfId="34" xr:uid="{00000000-0005-0000-0000-00006B030000}"/>
    <cellStyle name="Процентный 2 10" xfId="566" xr:uid="{00000000-0005-0000-0000-00006C030000}"/>
    <cellStyle name="Процентный 2 11" xfId="567" xr:uid="{00000000-0005-0000-0000-00006D030000}"/>
    <cellStyle name="Процентный 2 2" xfId="35" xr:uid="{00000000-0005-0000-0000-00006E030000}"/>
    <cellStyle name="Процентный 2 2 2" xfId="568" xr:uid="{00000000-0005-0000-0000-00006F030000}"/>
    <cellStyle name="Процентный 2 3" xfId="569" xr:uid="{00000000-0005-0000-0000-000070030000}"/>
    <cellStyle name="Процентный 2 3 2" xfId="961" xr:uid="{00000000-0005-0000-0000-000071030000}"/>
    <cellStyle name="Процентный 2 4" xfId="570" xr:uid="{00000000-0005-0000-0000-000072030000}"/>
    <cellStyle name="Процентный 2 4 2" xfId="962" xr:uid="{00000000-0005-0000-0000-000073030000}"/>
    <cellStyle name="Процентный 2 5" xfId="571" xr:uid="{00000000-0005-0000-0000-000074030000}"/>
    <cellStyle name="Процентный 2 5 2" xfId="963" xr:uid="{00000000-0005-0000-0000-000075030000}"/>
    <cellStyle name="Процентный 2 6" xfId="572" xr:uid="{00000000-0005-0000-0000-000076030000}"/>
    <cellStyle name="Процентный 2 6 2" xfId="964" xr:uid="{00000000-0005-0000-0000-000077030000}"/>
    <cellStyle name="Процентный 2 7" xfId="573" xr:uid="{00000000-0005-0000-0000-000078030000}"/>
    <cellStyle name="Процентный 2 7 2" xfId="965" xr:uid="{00000000-0005-0000-0000-000079030000}"/>
    <cellStyle name="Процентный 2 8" xfId="574" xr:uid="{00000000-0005-0000-0000-00007A030000}"/>
    <cellStyle name="Процентный 2 8 2" xfId="966" xr:uid="{00000000-0005-0000-0000-00007B030000}"/>
    <cellStyle name="Процентный 2 9" xfId="575" xr:uid="{00000000-0005-0000-0000-00007C030000}"/>
    <cellStyle name="Процентный 2 9 2" xfId="967" xr:uid="{00000000-0005-0000-0000-00007D030000}"/>
    <cellStyle name="Процентный 3" xfId="42" xr:uid="{00000000-0005-0000-0000-00007E030000}"/>
    <cellStyle name="Процентный 3 2" xfId="46" xr:uid="{00000000-0005-0000-0000-00007F030000}"/>
    <cellStyle name="Процентный 3 2 2" xfId="576" xr:uid="{00000000-0005-0000-0000-000080030000}"/>
    <cellStyle name="Процентный 3 3" xfId="968" xr:uid="{00000000-0005-0000-0000-000081030000}"/>
    <cellStyle name="Процентный 4" xfId="969" xr:uid="{00000000-0005-0000-0000-000082030000}"/>
    <cellStyle name="Процентный 4 2" xfId="577" xr:uid="{00000000-0005-0000-0000-000083030000}"/>
    <cellStyle name="Связанная ячейка 10" xfId="578" xr:uid="{00000000-0005-0000-0000-000084030000}"/>
    <cellStyle name="Связанная ячейка 2" xfId="579" xr:uid="{00000000-0005-0000-0000-000085030000}"/>
    <cellStyle name="Связанная ячейка 2 2" xfId="970" xr:uid="{00000000-0005-0000-0000-000086030000}"/>
    <cellStyle name="Связанная ячейка 2 3" xfId="971" xr:uid="{00000000-0005-0000-0000-000087030000}"/>
    <cellStyle name="Связанная ячейка 2 4" xfId="972" xr:uid="{00000000-0005-0000-0000-000088030000}"/>
    <cellStyle name="Связанная ячейка 2 5" xfId="973" xr:uid="{00000000-0005-0000-0000-000089030000}"/>
    <cellStyle name="Связанная ячейка 3" xfId="580" xr:uid="{00000000-0005-0000-0000-00008A030000}"/>
    <cellStyle name="Связанная ячейка 4" xfId="581" xr:uid="{00000000-0005-0000-0000-00008B030000}"/>
    <cellStyle name="Связанная ячейка 5" xfId="582" xr:uid="{00000000-0005-0000-0000-00008C030000}"/>
    <cellStyle name="Связанная ячейка 6" xfId="583" xr:uid="{00000000-0005-0000-0000-00008D030000}"/>
    <cellStyle name="Связанная ячейка 7" xfId="584" xr:uid="{00000000-0005-0000-0000-00008E030000}"/>
    <cellStyle name="Связанная ячейка 8" xfId="585" xr:uid="{00000000-0005-0000-0000-00008F030000}"/>
    <cellStyle name="Связанная ячейка 9" xfId="586" xr:uid="{00000000-0005-0000-0000-000090030000}"/>
    <cellStyle name="смр" xfId="587" xr:uid="{00000000-0005-0000-0000-000091030000}"/>
    <cellStyle name="Стиль 1" xfId="39" xr:uid="{00000000-0005-0000-0000-000092030000}"/>
    <cellStyle name="Стиль 1 10" xfId="588" xr:uid="{00000000-0005-0000-0000-000093030000}"/>
    <cellStyle name="Стиль 1 11" xfId="589" xr:uid="{00000000-0005-0000-0000-000094030000}"/>
    <cellStyle name="Стиль 1 2" xfId="40" xr:uid="{00000000-0005-0000-0000-000095030000}"/>
    <cellStyle name="Стиль 1 2 10" xfId="974" xr:uid="{00000000-0005-0000-0000-000096030000}"/>
    <cellStyle name="Стиль 1 2 2" xfId="590" xr:uid="{00000000-0005-0000-0000-000097030000}"/>
    <cellStyle name="Стиль 1 2 2 2" xfId="591" xr:uid="{00000000-0005-0000-0000-000098030000}"/>
    <cellStyle name="Стиль 1 2 3" xfId="592" xr:uid="{00000000-0005-0000-0000-000099030000}"/>
    <cellStyle name="Стиль 1 2 4" xfId="593" xr:uid="{00000000-0005-0000-0000-00009A030000}"/>
    <cellStyle name="Стиль 1 2 5" xfId="594" xr:uid="{00000000-0005-0000-0000-00009B030000}"/>
    <cellStyle name="Стиль 1 2 6" xfId="595" xr:uid="{00000000-0005-0000-0000-00009C030000}"/>
    <cellStyle name="Стиль 1 2 7" xfId="596" xr:uid="{00000000-0005-0000-0000-00009D030000}"/>
    <cellStyle name="Стиль 1 2 8" xfId="597" xr:uid="{00000000-0005-0000-0000-00009E030000}"/>
    <cellStyle name="Стиль 1 2 9" xfId="598" xr:uid="{00000000-0005-0000-0000-00009F030000}"/>
    <cellStyle name="Стиль 1 3" xfId="599" xr:uid="{00000000-0005-0000-0000-0000A0030000}"/>
    <cellStyle name="Стиль 1 3 2" xfId="975" xr:uid="{00000000-0005-0000-0000-0000A1030000}"/>
    <cellStyle name="Стиль 1 4" xfId="600" xr:uid="{00000000-0005-0000-0000-0000A2030000}"/>
    <cellStyle name="Стиль 1 5" xfId="601" xr:uid="{00000000-0005-0000-0000-0000A3030000}"/>
    <cellStyle name="Стиль 1 6" xfId="602" xr:uid="{00000000-0005-0000-0000-0000A4030000}"/>
    <cellStyle name="Стиль 1 7" xfId="603" xr:uid="{00000000-0005-0000-0000-0000A5030000}"/>
    <cellStyle name="Стиль 1 8" xfId="604" xr:uid="{00000000-0005-0000-0000-0000A6030000}"/>
    <cellStyle name="Стиль 1 9" xfId="605" xr:uid="{00000000-0005-0000-0000-0000A7030000}"/>
    <cellStyle name="Текст" xfId="976" xr:uid="{00000000-0005-0000-0000-0000A8030000}"/>
    <cellStyle name="Текст предупреждения 10" xfId="606" xr:uid="{00000000-0005-0000-0000-0000A9030000}"/>
    <cellStyle name="Текст предупреждения 2" xfId="607" xr:uid="{00000000-0005-0000-0000-0000AA030000}"/>
    <cellStyle name="Текст предупреждения 2 2" xfId="977" xr:uid="{00000000-0005-0000-0000-0000AB030000}"/>
    <cellStyle name="Текст предупреждения 2 3" xfId="978" xr:uid="{00000000-0005-0000-0000-0000AC030000}"/>
    <cellStyle name="Текст предупреждения 2 4" xfId="979" xr:uid="{00000000-0005-0000-0000-0000AD030000}"/>
    <cellStyle name="Текст предупреждения 2 5" xfId="980" xr:uid="{00000000-0005-0000-0000-0000AE030000}"/>
    <cellStyle name="Текст предупреждения 3" xfId="608" xr:uid="{00000000-0005-0000-0000-0000AF030000}"/>
    <cellStyle name="Текст предупреждения 4" xfId="609" xr:uid="{00000000-0005-0000-0000-0000B0030000}"/>
    <cellStyle name="Текст предупреждения 5" xfId="610" xr:uid="{00000000-0005-0000-0000-0000B1030000}"/>
    <cellStyle name="Текст предупреждения 6" xfId="611" xr:uid="{00000000-0005-0000-0000-0000B2030000}"/>
    <cellStyle name="Текст предупреждения 7" xfId="612" xr:uid="{00000000-0005-0000-0000-0000B3030000}"/>
    <cellStyle name="Текст предупреждения 8" xfId="613" xr:uid="{00000000-0005-0000-0000-0000B4030000}"/>
    <cellStyle name="Текст предупреждения 9" xfId="614" xr:uid="{00000000-0005-0000-0000-0000B5030000}"/>
    <cellStyle name="Текстовый" xfId="26" xr:uid="{00000000-0005-0000-0000-0000B6030000}"/>
    <cellStyle name="Титул" xfId="27" xr:uid="{00000000-0005-0000-0000-0000B7030000}"/>
    <cellStyle name="Тысячи [0]_01.01.98" xfId="615" xr:uid="{00000000-0005-0000-0000-0000B8030000}"/>
    <cellStyle name="Тысячи_01.01.98" xfId="616" xr:uid="{00000000-0005-0000-0000-0000B9030000}"/>
    <cellStyle name="Финансовый 2" xfId="28" xr:uid="{00000000-0005-0000-0000-0000BA030000}"/>
    <cellStyle name="Финансовый 2 10" xfId="617" xr:uid="{00000000-0005-0000-0000-0000BB030000}"/>
    <cellStyle name="Финансовый 2 11" xfId="618" xr:uid="{00000000-0005-0000-0000-0000BC030000}"/>
    <cellStyle name="Финансовый 2 2" xfId="619" xr:uid="{00000000-0005-0000-0000-0000BD030000}"/>
    <cellStyle name="Финансовый 2 2 2" xfId="981" xr:uid="{00000000-0005-0000-0000-0000BE030000}"/>
    <cellStyle name="Финансовый 2 2 3" xfId="982" xr:uid="{00000000-0005-0000-0000-0000BF030000}"/>
    <cellStyle name="Финансовый 2 3" xfId="620" xr:uid="{00000000-0005-0000-0000-0000C0030000}"/>
    <cellStyle name="Финансовый 2 4" xfId="621" xr:uid="{00000000-0005-0000-0000-0000C1030000}"/>
    <cellStyle name="Финансовый 2 5" xfId="622" xr:uid="{00000000-0005-0000-0000-0000C2030000}"/>
    <cellStyle name="Финансовый 2 6" xfId="623" xr:uid="{00000000-0005-0000-0000-0000C3030000}"/>
    <cellStyle name="Финансовый 2 7" xfId="624" xr:uid="{00000000-0005-0000-0000-0000C4030000}"/>
    <cellStyle name="Финансовый 2 8" xfId="625" xr:uid="{00000000-0005-0000-0000-0000C5030000}"/>
    <cellStyle name="Финансовый 2 9" xfId="626" xr:uid="{00000000-0005-0000-0000-0000C6030000}"/>
    <cellStyle name="Финансовый 3" xfId="983" xr:uid="{00000000-0005-0000-0000-0000C7030000}"/>
    <cellStyle name="Финансовый 3 2" xfId="627" xr:uid="{00000000-0005-0000-0000-0000C8030000}"/>
    <cellStyle name="Финансовый 4" xfId="628" xr:uid="{00000000-0005-0000-0000-0000C9030000}"/>
    <cellStyle name="Финансовый 5 2" xfId="629" xr:uid="{00000000-0005-0000-0000-0000CA030000}"/>
    <cellStyle name="Формула" xfId="29" xr:uid="{00000000-0005-0000-0000-0000CB030000}"/>
    <cellStyle name="Формула 2" xfId="984" xr:uid="{00000000-0005-0000-0000-0000CC030000}"/>
    <cellStyle name="ФормулаВБ" xfId="30" xr:uid="{00000000-0005-0000-0000-0000CD030000}"/>
    <cellStyle name="ФормулаНаКонтроль" xfId="31" xr:uid="{00000000-0005-0000-0000-0000CE030000}"/>
    <cellStyle name="Хвост" xfId="32" xr:uid="{00000000-0005-0000-0000-0000CF030000}"/>
    <cellStyle name="Хороший 10" xfId="630" xr:uid="{00000000-0005-0000-0000-0000D0030000}"/>
    <cellStyle name="Хороший 2" xfId="631" xr:uid="{00000000-0005-0000-0000-0000D1030000}"/>
    <cellStyle name="Хороший 2 2" xfId="985" xr:uid="{00000000-0005-0000-0000-0000D2030000}"/>
    <cellStyle name="Хороший 2 3" xfId="986" xr:uid="{00000000-0005-0000-0000-0000D3030000}"/>
    <cellStyle name="Хороший 2 4" xfId="987" xr:uid="{00000000-0005-0000-0000-0000D4030000}"/>
    <cellStyle name="Хороший 2 5" xfId="988" xr:uid="{00000000-0005-0000-0000-0000D5030000}"/>
    <cellStyle name="Хороший 2 6" xfId="989" xr:uid="{00000000-0005-0000-0000-0000D6030000}"/>
    <cellStyle name="Хороший 3" xfId="632" xr:uid="{00000000-0005-0000-0000-0000D7030000}"/>
    <cellStyle name="Хороший 4" xfId="633" xr:uid="{00000000-0005-0000-0000-0000D8030000}"/>
    <cellStyle name="Хороший 5" xfId="634" xr:uid="{00000000-0005-0000-0000-0000D9030000}"/>
    <cellStyle name="Хороший 6" xfId="635" xr:uid="{00000000-0005-0000-0000-0000DA030000}"/>
    <cellStyle name="Хороший 7" xfId="636" xr:uid="{00000000-0005-0000-0000-0000DB030000}"/>
    <cellStyle name="Хороший 8" xfId="637" xr:uid="{00000000-0005-0000-0000-0000DC030000}"/>
    <cellStyle name="Хороший 9" xfId="638" xr:uid="{00000000-0005-0000-0000-0000DD030000}"/>
    <cellStyle name="Џђћ–…ќ’ќ›‰" xfId="990" xr:uid="{00000000-0005-0000-0000-0000DE030000}"/>
  </cellStyles>
  <dxfs count="0"/>
  <tableStyles count="0" defaultTableStyle="TableStyleMedium9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mges@yandex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605A-64D1-4DD7-8C15-BF6CAEA01C87}">
  <sheetPr>
    <tabColor indexed="48"/>
  </sheetPr>
  <dimension ref="A1:CB32"/>
  <sheetViews>
    <sheetView workbookViewId="0">
      <selection activeCell="CU22" sqref="CU22"/>
    </sheetView>
  </sheetViews>
  <sheetFormatPr defaultColWidth="1.140625" defaultRowHeight="15.75"/>
  <cols>
    <col min="1" max="16384" width="1.140625" style="257"/>
  </cols>
  <sheetData>
    <row r="1" spans="1:80" s="246" customFormat="1" ht="11.25">
      <c r="CB1" s="247" t="s">
        <v>280</v>
      </c>
    </row>
    <row r="2" spans="1:80" s="246" customFormat="1" ht="11.25">
      <c r="CB2" s="247" t="s">
        <v>281</v>
      </c>
    </row>
    <row r="3" spans="1:80" s="246" customFormat="1" ht="11.25">
      <c r="CB3" s="247" t="s">
        <v>282</v>
      </c>
    </row>
    <row r="4" spans="1:80" s="246" customFormat="1" ht="11.25">
      <c r="CB4" s="247" t="s">
        <v>283</v>
      </c>
    </row>
    <row r="8" spans="1:80" s="250" customFormat="1" ht="18.75">
      <c r="A8" s="248" t="s">
        <v>284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</row>
    <row r="9" spans="1:80" s="250" customFormat="1" ht="18.75">
      <c r="A9" s="248" t="s">
        <v>285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</row>
    <row r="10" spans="1:80" s="250" customFormat="1" ht="36" customHeight="1">
      <c r="M10" s="251" t="s">
        <v>286</v>
      </c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48" t="s">
        <v>287</v>
      </c>
      <c r="BC10" s="248"/>
      <c r="BD10" s="248"/>
      <c r="BE10" s="248"/>
      <c r="BF10" s="252" t="s">
        <v>288</v>
      </c>
      <c r="BG10" s="252"/>
      <c r="BH10" s="252"/>
      <c r="BI10" s="252"/>
      <c r="BJ10" s="252"/>
      <c r="BK10" s="252"/>
      <c r="BL10" s="252"/>
      <c r="BN10" s="253" t="s">
        <v>289</v>
      </c>
    </row>
    <row r="11" spans="1:80" s="254" customFormat="1" ht="10.5">
      <c r="M11" s="255" t="s">
        <v>290</v>
      </c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</row>
    <row r="14" spans="1:80" ht="32.25" customHeight="1">
      <c r="A14" s="256" t="s">
        <v>291</v>
      </c>
      <c r="W14" s="258" t="s">
        <v>286</v>
      </c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</row>
    <row r="16" spans="1:80">
      <c r="A16" s="256" t="s">
        <v>292</v>
      </c>
      <c r="AA16" s="259" t="s">
        <v>277</v>
      </c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</row>
    <row r="18" spans="1:80">
      <c r="A18" s="256" t="s">
        <v>293</v>
      </c>
      <c r="T18" s="260" t="s">
        <v>294</v>
      </c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</row>
    <row r="20" spans="1:80">
      <c r="A20" s="256" t="s">
        <v>295</v>
      </c>
      <c r="Z20" s="260" t="s">
        <v>294</v>
      </c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</row>
    <row r="22" spans="1:80">
      <c r="A22" s="256" t="s">
        <v>296</v>
      </c>
      <c r="H22" s="260" t="s">
        <v>297</v>
      </c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0"/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0"/>
    </row>
    <row r="24" spans="1:80">
      <c r="A24" s="256" t="s">
        <v>298</v>
      </c>
      <c r="H24" s="260" t="s">
        <v>299</v>
      </c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0"/>
    </row>
    <row r="26" spans="1:80">
      <c r="A26" s="256" t="s">
        <v>300</v>
      </c>
      <c r="W26" s="259" t="s">
        <v>301</v>
      </c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</row>
    <row r="28" spans="1:80">
      <c r="A28" s="256" t="s">
        <v>302</v>
      </c>
      <c r="Z28" s="261" t="s">
        <v>303</v>
      </c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</row>
    <row r="30" spans="1:80">
      <c r="A30" s="256" t="s">
        <v>304</v>
      </c>
      <c r="V30" s="260" t="s">
        <v>305</v>
      </c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/>
      <c r="BZ30" s="260"/>
      <c r="CA30" s="260"/>
      <c r="CB30" s="260"/>
    </row>
    <row r="32" spans="1:80">
      <c r="A32" s="256" t="s">
        <v>306</v>
      </c>
      <c r="I32" s="260" t="s">
        <v>307</v>
      </c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</row>
  </sheetData>
  <mergeCells count="16">
    <mergeCell ref="W26:CB26"/>
    <mergeCell ref="Z28:CB28"/>
    <mergeCell ref="V30:CB30"/>
    <mergeCell ref="I32:CB32"/>
    <mergeCell ref="W14:CB14"/>
    <mergeCell ref="AA16:CB16"/>
    <mergeCell ref="T18:CB18"/>
    <mergeCell ref="Z20:CB20"/>
    <mergeCell ref="H22:CB22"/>
    <mergeCell ref="H24:CB24"/>
    <mergeCell ref="A8:CB8"/>
    <mergeCell ref="A9:CB9"/>
    <mergeCell ref="M10:BA10"/>
    <mergeCell ref="BB10:BE10"/>
    <mergeCell ref="BF10:BL10"/>
    <mergeCell ref="M11:BA11"/>
  </mergeCells>
  <hyperlinks>
    <hyperlink ref="Z28" r:id="rId1" xr:uid="{8B5E9525-B52E-428A-8DB4-E44886CEBC84}"/>
  </hyperlinks>
  <pageMargins left="0.78740157480314965" right="0.39370078740157483" top="0.39370078740157483" bottom="0.39370078740157483" header="0.27559055118110237" footer="0.27559055118110237"/>
  <pageSetup paperSize="9" orientation="portrait" r:id="rId2"/>
  <headerFooter alignWithMargins="0">
    <oddHeader>&amp;L&amp;"Tahoma,обычный"&amp;6Подготовлено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  <pageSetUpPr fitToPage="1"/>
  </sheetPr>
  <dimension ref="A2:O38"/>
  <sheetViews>
    <sheetView zoomScaleNormal="100" zoomScaleSheetLayoutView="70" workbookViewId="0">
      <selection activeCell="S9" sqref="S9"/>
    </sheetView>
  </sheetViews>
  <sheetFormatPr defaultRowHeight="12" outlineLevelCol="1"/>
  <cols>
    <col min="1" max="1" width="4.140625" style="145" customWidth="1"/>
    <col min="2" max="2" width="13" style="138" customWidth="1"/>
    <col min="3" max="3" width="35" style="138" customWidth="1"/>
    <col min="4" max="6" width="12.7109375" style="138" customWidth="1" outlineLevel="1"/>
    <col min="7" max="7" width="1.85546875" style="138" bestFit="1" customWidth="1"/>
    <col min="8" max="10" width="12.7109375" style="138" customWidth="1" outlineLevel="1"/>
    <col min="11" max="11" width="1.85546875" style="138" bestFit="1" customWidth="1"/>
    <col min="12" max="14" width="12.7109375" style="138" customWidth="1" outlineLevel="1"/>
    <col min="15" max="15" width="1.85546875" style="138" bestFit="1" customWidth="1"/>
    <col min="16" max="16384" width="9.140625" style="138"/>
  </cols>
  <sheetData>
    <row r="2" spans="1:15" ht="15">
      <c r="B2" s="175" t="s">
        <v>276</v>
      </c>
      <c r="C2" s="144"/>
      <c r="D2" s="144"/>
      <c r="E2" s="144"/>
      <c r="F2" s="144"/>
      <c r="H2" s="144"/>
      <c r="I2" s="144"/>
      <c r="J2" s="144"/>
      <c r="L2" s="144"/>
      <c r="M2" s="144"/>
      <c r="N2" s="144"/>
    </row>
    <row r="3" spans="1:15" ht="15">
      <c r="B3" s="175" t="s">
        <v>237</v>
      </c>
      <c r="C3" s="144"/>
      <c r="D3" s="144"/>
      <c r="E3" s="149"/>
      <c r="F3" s="149"/>
      <c r="H3" s="144"/>
      <c r="I3" s="149"/>
      <c r="J3" s="149"/>
      <c r="L3" s="144"/>
      <c r="M3" s="149"/>
      <c r="N3" s="149"/>
    </row>
    <row r="4" spans="1:15" ht="15">
      <c r="B4" s="176"/>
      <c r="C4" s="149"/>
      <c r="D4" s="149"/>
      <c r="E4" s="149"/>
      <c r="F4" s="144"/>
      <c r="H4" s="149"/>
      <c r="I4" s="149"/>
      <c r="J4" s="144"/>
      <c r="L4" s="149"/>
      <c r="M4" s="149"/>
      <c r="N4" s="144"/>
    </row>
    <row r="5" spans="1:15" ht="15.75">
      <c r="B5" s="76" t="s">
        <v>277</v>
      </c>
      <c r="D5" s="148"/>
      <c r="E5" s="148"/>
      <c r="F5" s="144"/>
      <c r="H5" s="148"/>
      <c r="I5" s="148"/>
      <c r="J5" s="144"/>
      <c r="L5" s="148"/>
      <c r="M5" s="148"/>
      <c r="N5" s="144"/>
    </row>
    <row r="6" spans="1:15" s="163" customFormat="1">
      <c r="A6" s="159"/>
      <c r="B6" s="160"/>
      <c r="C6" s="160"/>
      <c r="D6" s="160"/>
      <c r="E6" s="160"/>
      <c r="F6" s="161"/>
      <c r="G6" s="164" t="s">
        <v>112</v>
      </c>
      <c r="H6" s="162"/>
      <c r="I6" s="162"/>
      <c r="J6" s="162"/>
      <c r="K6" s="164" t="s">
        <v>112</v>
      </c>
      <c r="L6" s="162"/>
      <c r="M6" s="162"/>
      <c r="N6" s="162"/>
      <c r="O6" s="164" t="s">
        <v>112</v>
      </c>
    </row>
    <row r="7" spans="1:15" s="163" customFormat="1">
      <c r="A7" s="159"/>
      <c r="B7" s="160"/>
      <c r="C7" s="160"/>
      <c r="D7" s="172" t="s">
        <v>120</v>
      </c>
      <c r="E7" s="160"/>
      <c r="F7" s="141" t="s">
        <v>109</v>
      </c>
      <c r="G7" s="164"/>
      <c r="H7" s="172" t="s">
        <v>235</v>
      </c>
      <c r="I7" s="162"/>
      <c r="J7" s="141" t="s">
        <v>109</v>
      </c>
      <c r="K7" s="164"/>
      <c r="L7" s="172" t="s">
        <v>236</v>
      </c>
      <c r="M7" s="162"/>
      <c r="N7" s="141" t="s">
        <v>109</v>
      </c>
      <c r="O7" s="164"/>
    </row>
    <row r="8" spans="1:15" ht="78.75" customHeight="1">
      <c r="A8" s="167" t="s">
        <v>121</v>
      </c>
      <c r="B8" s="222" t="s">
        <v>107</v>
      </c>
      <c r="C8" s="222" t="s">
        <v>25</v>
      </c>
      <c r="D8" s="233" t="s">
        <v>119</v>
      </c>
      <c r="E8" s="234"/>
      <c r="F8" s="235"/>
      <c r="H8" s="233" t="s">
        <v>23</v>
      </c>
      <c r="I8" s="234"/>
      <c r="J8" s="235"/>
      <c r="L8" s="233" t="s">
        <v>234</v>
      </c>
      <c r="M8" s="234"/>
      <c r="N8" s="235"/>
    </row>
    <row r="9" spans="1:15">
      <c r="B9" s="232"/>
      <c r="C9" s="232"/>
      <c r="D9" s="140" t="s">
        <v>113</v>
      </c>
      <c r="E9" s="140" t="s">
        <v>115</v>
      </c>
      <c r="F9" s="140" t="s">
        <v>114</v>
      </c>
      <c r="H9" s="140" t="s">
        <v>116</v>
      </c>
      <c r="I9" s="140" t="s">
        <v>117</v>
      </c>
      <c r="J9" s="140" t="s">
        <v>118</v>
      </c>
      <c r="L9" s="140" t="s">
        <v>113</v>
      </c>
      <c r="M9" s="140" t="s">
        <v>115</v>
      </c>
      <c r="N9" s="140" t="s">
        <v>114</v>
      </c>
    </row>
    <row r="10" spans="1:15" ht="15">
      <c r="B10" s="223"/>
      <c r="C10" s="223"/>
      <c r="D10" s="74">
        <v>2018</v>
      </c>
      <c r="E10" s="74">
        <v>2017</v>
      </c>
      <c r="F10" s="74">
        <v>2016</v>
      </c>
      <c r="H10" s="168">
        <f>D10</f>
        <v>2018</v>
      </c>
      <c r="I10" s="168">
        <f t="shared" ref="I10:J10" si="0">E10</f>
        <v>2017</v>
      </c>
      <c r="J10" s="168">
        <f t="shared" si="0"/>
        <v>2016</v>
      </c>
      <c r="L10" s="168">
        <f>H10</f>
        <v>2018</v>
      </c>
      <c r="M10" s="168">
        <f t="shared" ref="M10:N10" si="1">I10</f>
        <v>2017</v>
      </c>
      <c r="N10" s="168">
        <f t="shared" si="1"/>
        <v>2016</v>
      </c>
    </row>
    <row r="11" spans="1:15">
      <c r="B11" s="139">
        <v>1</v>
      </c>
      <c r="C11" s="139">
        <v>2</v>
      </c>
      <c r="D11" s="139">
        <v>3</v>
      </c>
      <c r="E11" s="139">
        <v>4</v>
      </c>
      <c r="F11" s="139">
        <v>5</v>
      </c>
      <c r="H11" s="139">
        <v>3</v>
      </c>
      <c r="I11" s="139">
        <v>4</v>
      </c>
      <c r="J11" s="139">
        <v>5</v>
      </c>
      <c r="L11" s="139">
        <v>3</v>
      </c>
      <c r="M11" s="139">
        <v>4</v>
      </c>
      <c r="N11" s="139">
        <v>5</v>
      </c>
    </row>
    <row r="12" spans="1:15" ht="57">
      <c r="A12" s="146" t="s">
        <v>108</v>
      </c>
      <c r="B12" s="140" t="s">
        <v>1</v>
      </c>
      <c r="C12" s="173" t="s">
        <v>26</v>
      </c>
      <c r="D12" s="166">
        <f>SUM(D13,D14,D15,D16,D17,D26)</f>
        <v>184.82</v>
      </c>
      <c r="E12" s="166">
        <f t="shared" ref="E12" si="2">SUM(E13,E14,E15,E16,E17,E26)</f>
        <v>197.96700000000004</v>
      </c>
      <c r="F12" s="166">
        <f>SUM(F13,F14,F15,F16,F17,F26)</f>
        <v>25.351000000000003</v>
      </c>
      <c r="G12" s="169"/>
      <c r="H12" s="166">
        <f>SUM(H13,H14,H15,H16,H17,H26)</f>
        <v>103.536</v>
      </c>
      <c r="I12" s="166">
        <f t="shared" ref="I12" si="3">SUM(I13,I14,I15,I16,I17,I26)</f>
        <v>71.665000000000006</v>
      </c>
      <c r="J12" s="166">
        <f>SUM(J13,J14,J15,J16,J17,J26)</f>
        <v>9.1769999999999996</v>
      </c>
      <c r="K12" s="169"/>
      <c r="L12" s="166">
        <f>SUM(L13,L14,L15,L16,L17,L26)</f>
        <v>81.283999999999992</v>
      </c>
      <c r="M12" s="166">
        <f t="shared" ref="M12" si="4">SUM(M13,M14,M15,M16,M17,M26)</f>
        <v>126.30200000000001</v>
      </c>
      <c r="N12" s="166">
        <f>SUM(N13,N14,N15,N16,N17,N26)</f>
        <v>16.173999999999999</v>
      </c>
      <c r="O12" s="169"/>
    </row>
    <row r="13" spans="1:15" ht="16.5">
      <c r="A13" s="146" t="s">
        <v>108</v>
      </c>
      <c r="B13" s="140" t="s">
        <v>27</v>
      </c>
      <c r="C13" s="173" t="s">
        <v>28</v>
      </c>
      <c r="D13" s="166">
        <f>SUM(H13,L13)</f>
        <v>0</v>
      </c>
      <c r="E13" s="166">
        <f t="shared" ref="E13:F13" si="5">SUM(I13,M13)</f>
        <v>5.1099999999999994</v>
      </c>
      <c r="F13" s="166">
        <f t="shared" si="5"/>
        <v>0.16299999999999998</v>
      </c>
      <c r="G13" s="169"/>
      <c r="H13" s="152">
        <v>0</v>
      </c>
      <c r="I13" s="152">
        <v>1.85</v>
      </c>
      <c r="J13" s="152">
        <v>5.8999999999999997E-2</v>
      </c>
      <c r="K13" s="169"/>
      <c r="L13" s="152">
        <v>0</v>
      </c>
      <c r="M13" s="152">
        <v>3.26</v>
      </c>
      <c r="N13" s="152">
        <v>0.104</v>
      </c>
      <c r="O13" s="169"/>
    </row>
    <row r="14" spans="1:15" ht="16.5" customHeight="1">
      <c r="A14" s="146" t="s">
        <v>108</v>
      </c>
      <c r="B14" s="140" t="s">
        <v>29</v>
      </c>
      <c r="C14" s="173" t="s">
        <v>30</v>
      </c>
      <c r="D14" s="166">
        <f t="shared" ref="D14:D16" si="6">SUM(H14,L14)</f>
        <v>0.57400000000000007</v>
      </c>
      <c r="E14" s="166">
        <f t="shared" ref="E14:E16" si="7">SUM(I14,M14)</f>
        <v>0.1</v>
      </c>
      <c r="F14" s="166">
        <f t="shared" ref="F14:F16" si="8">SUM(J14,N14)</f>
        <v>0</v>
      </c>
      <c r="G14" s="169"/>
      <c r="H14" s="152">
        <v>0.32200000000000001</v>
      </c>
      <c r="I14" s="152">
        <v>3.5999999999999997E-2</v>
      </c>
      <c r="J14" s="152">
        <v>0</v>
      </c>
      <c r="K14" s="169"/>
      <c r="L14" s="152">
        <v>0.252</v>
      </c>
      <c r="M14" s="152">
        <v>6.4000000000000001E-2</v>
      </c>
      <c r="N14" s="152">
        <v>0</v>
      </c>
      <c r="O14" s="169"/>
    </row>
    <row r="15" spans="1:15" ht="16.5">
      <c r="A15" s="146" t="s">
        <v>108</v>
      </c>
      <c r="B15" s="140" t="s">
        <v>31</v>
      </c>
      <c r="C15" s="173" t="s">
        <v>32</v>
      </c>
      <c r="D15" s="166">
        <f t="shared" si="6"/>
        <v>51.516000000000005</v>
      </c>
      <c r="E15" s="166">
        <f t="shared" si="7"/>
        <v>146.77800000000002</v>
      </c>
      <c r="F15" s="166">
        <f t="shared" si="8"/>
        <v>19.054000000000002</v>
      </c>
      <c r="G15" s="169"/>
      <c r="H15" s="152">
        <v>28.859000000000002</v>
      </c>
      <c r="I15" s="152">
        <v>53.134</v>
      </c>
      <c r="J15" s="152">
        <v>6.8970000000000002</v>
      </c>
      <c r="K15" s="169"/>
      <c r="L15" s="152">
        <v>22.657</v>
      </c>
      <c r="M15" s="152">
        <v>93.644000000000005</v>
      </c>
      <c r="N15" s="152">
        <v>12.157</v>
      </c>
      <c r="O15" s="169"/>
    </row>
    <row r="16" spans="1:15" ht="28.5">
      <c r="A16" s="146" t="s">
        <v>108</v>
      </c>
      <c r="B16" s="140" t="s">
        <v>33</v>
      </c>
      <c r="C16" s="173" t="s">
        <v>34</v>
      </c>
      <c r="D16" s="166">
        <f t="shared" si="6"/>
        <v>15.527999999999999</v>
      </c>
      <c r="E16" s="166">
        <f t="shared" si="7"/>
        <v>44.543999999999997</v>
      </c>
      <c r="F16" s="166">
        <f t="shared" si="8"/>
        <v>5.806</v>
      </c>
      <c r="G16" s="169"/>
      <c r="H16" s="152">
        <v>8.6989999999999998</v>
      </c>
      <c r="I16" s="152">
        <v>16.125</v>
      </c>
      <c r="J16" s="152">
        <v>2.1019999999999999</v>
      </c>
      <c r="K16" s="169"/>
      <c r="L16" s="152">
        <v>6.8289999999999997</v>
      </c>
      <c r="M16" s="152">
        <v>28.419</v>
      </c>
      <c r="N16" s="152">
        <v>3.7040000000000002</v>
      </c>
      <c r="O16" s="169"/>
    </row>
    <row r="17" spans="1:15" ht="28.5">
      <c r="A17" s="146" t="s">
        <v>108</v>
      </c>
      <c r="B17" s="140" t="s">
        <v>35</v>
      </c>
      <c r="C17" s="173" t="s">
        <v>36</v>
      </c>
      <c r="D17" s="166">
        <f>SUM(D18:D20)</f>
        <v>1.9079999999999999</v>
      </c>
      <c r="E17" s="166">
        <f>SUM(E18:E20)</f>
        <v>1.4350000000000001</v>
      </c>
      <c r="F17" s="166">
        <f t="shared" ref="F17" si="9">SUM(F18:F20)</f>
        <v>0.32799999999999996</v>
      </c>
      <c r="G17" s="169"/>
      <c r="H17" s="166">
        <f>SUM(H18:H20)</f>
        <v>1.069</v>
      </c>
      <c r="I17" s="166">
        <f>SUM(I18:I20)</f>
        <v>0.52</v>
      </c>
      <c r="J17" s="166">
        <f t="shared" ref="J17" si="10">SUM(J18:J20)</f>
        <v>0.11899999999999999</v>
      </c>
      <c r="K17" s="169"/>
      <c r="L17" s="166">
        <f>SUM(L18:L20)</f>
        <v>0.83899999999999997</v>
      </c>
      <c r="M17" s="166">
        <f>SUM(M18:M20)</f>
        <v>0.91500000000000004</v>
      </c>
      <c r="N17" s="166">
        <f t="shared" ref="N17" si="11">SUM(N18:N20)</f>
        <v>0.20899999999999999</v>
      </c>
      <c r="O17" s="169"/>
    </row>
    <row r="18" spans="1:15" ht="28.5">
      <c r="A18" s="146" t="s">
        <v>108</v>
      </c>
      <c r="B18" s="140" t="s">
        <v>37</v>
      </c>
      <c r="C18" s="173" t="s">
        <v>38</v>
      </c>
      <c r="D18" s="166">
        <f>SUM(H18,L18)</f>
        <v>0</v>
      </c>
      <c r="E18" s="166">
        <f t="shared" ref="E18:E19" si="12">SUM(I18,M18)</f>
        <v>0</v>
      </c>
      <c r="F18" s="166">
        <f t="shared" ref="F18:F19" si="13">SUM(J18,N18)</f>
        <v>0</v>
      </c>
      <c r="G18" s="169"/>
      <c r="H18" s="152">
        <v>0</v>
      </c>
      <c r="I18" s="152">
        <v>0</v>
      </c>
      <c r="J18" s="152">
        <v>0</v>
      </c>
      <c r="K18" s="169"/>
      <c r="L18" s="152">
        <v>0</v>
      </c>
      <c r="M18" s="152">
        <v>0</v>
      </c>
      <c r="N18" s="152">
        <v>0</v>
      </c>
      <c r="O18" s="169"/>
    </row>
    <row r="19" spans="1:15" ht="42.75">
      <c r="A19" s="146" t="s">
        <v>108</v>
      </c>
      <c r="B19" s="140" t="s">
        <v>39</v>
      </c>
      <c r="C19" s="173" t="s">
        <v>40</v>
      </c>
      <c r="D19" s="166">
        <f t="shared" ref="D19" si="14">SUM(H19,L19)</f>
        <v>0</v>
      </c>
      <c r="E19" s="166">
        <f t="shared" si="12"/>
        <v>0</v>
      </c>
      <c r="F19" s="166">
        <f t="shared" si="13"/>
        <v>0</v>
      </c>
      <c r="G19" s="169"/>
      <c r="H19" s="152">
        <v>0</v>
      </c>
      <c r="I19" s="152">
        <v>0</v>
      </c>
      <c r="J19" s="152">
        <v>0</v>
      </c>
      <c r="K19" s="169"/>
      <c r="L19" s="152">
        <v>0</v>
      </c>
      <c r="M19" s="152">
        <v>0</v>
      </c>
      <c r="N19" s="152">
        <v>0</v>
      </c>
      <c r="O19" s="169"/>
    </row>
    <row r="20" spans="1:15" ht="42.75">
      <c r="A20" s="146" t="s">
        <v>108</v>
      </c>
      <c r="B20" s="140" t="s">
        <v>41</v>
      </c>
      <c r="C20" s="173" t="s">
        <v>42</v>
      </c>
      <c r="D20" s="166">
        <f>SUM(D21:D25)</f>
        <v>1.9079999999999999</v>
      </c>
      <c r="E20" s="166">
        <f t="shared" ref="E20:F20" si="15">SUM(E21:E25)</f>
        <v>1.4350000000000001</v>
      </c>
      <c r="F20" s="166">
        <f t="shared" si="15"/>
        <v>0.32799999999999996</v>
      </c>
      <c r="G20" s="169"/>
      <c r="H20" s="166">
        <f>SUM(H21:H25)</f>
        <v>1.069</v>
      </c>
      <c r="I20" s="166">
        <f t="shared" ref="I20:J20" si="16">SUM(I21:I25)</f>
        <v>0.52</v>
      </c>
      <c r="J20" s="166">
        <f t="shared" si="16"/>
        <v>0.11899999999999999</v>
      </c>
      <c r="K20" s="169"/>
      <c r="L20" s="166">
        <f>SUM(L21:L25)</f>
        <v>0.83899999999999997</v>
      </c>
      <c r="M20" s="166">
        <f t="shared" ref="M20:N20" si="17">SUM(M21:M25)</f>
        <v>0.91500000000000004</v>
      </c>
      <c r="N20" s="166">
        <f t="shared" si="17"/>
        <v>0.20899999999999999</v>
      </c>
      <c r="O20" s="169"/>
    </row>
    <row r="21" spans="1:15" ht="16.5">
      <c r="A21" s="146" t="s">
        <v>108</v>
      </c>
      <c r="B21" s="140" t="s">
        <v>43</v>
      </c>
      <c r="C21" s="174" t="s">
        <v>44</v>
      </c>
      <c r="D21" s="166">
        <f>SUM(H21,L21)</f>
        <v>0.61799999999999999</v>
      </c>
      <c r="E21" s="166">
        <f t="shared" ref="E21:E22" si="18">SUM(I21,M21)</f>
        <v>0.33599999999999997</v>
      </c>
      <c r="F21" s="166">
        <f t="shared" ref="F21:F22" si="19">SUM(J21,N21)</f>
        <v>0.16399999999999998</v>
      </c>
      <c r="G21" s="169"/>
      <c r="H21" s="152">
        <v>0.34599999999999997</v>
      </c>
      <c r="I21" s="152">
        <v>0.122</v>
      </c>
      <c r="J21" s="152">
        <v>5.8999999999999997E-2</v>
      </c>
      <c r="K21" s="169"/>
      <c r="L21" s="152">
        <v>0.27200000000000002</v>
      </c>
      <c r="M21" s="152">
        <v>0.214</v>
      </c>
      <c r="N21" s="152">
        <v>0.105</v>
      </c>
      <c r="O21" s="169"/>
    </row>
    <row r="22" spans="1:15" ht="28.5">
      <c r="A22" s="146" t="s">
        <v>108</v>
      </c>
      <c r="B22" s="140" t="s">
        <v>45</v>
      </c>
      <c r="C22" s="174" t="s">
        <v>46</v>
      </c>
      <c r="D22" s="166">
        <f t="shared" ref="D22:D23" si="20">SUM(H22,L22)</f>
        <v>0.46899999999999997</v>
      </c>
      <c r="E22" s="166">
        <f t="shared" si="18"/>
        <v>0.4</v>
      </c>
      <c r="F22" s="166">
        <f t="shared" si="19"/>
        <v>8.199999999999999E-2</v>
      </c>
      <c r="G22" s="169"/>
      <c r="H22" s="152">
        <v>0.26300000000000001</v>
      </c>
      <c r="I22" s="152">
        <v>0.14499999999999999</v>
      </c>
      <c r="J22" s="152">
        <v>0.03</v>
      </c>
      <c r="K22" s="169"/>
      <c r="L22" s="152">
        <v>0.20599999999999999</v>
      </c>
      <c r="M22" s="152">
        <v>0.255</v>
      </c>
      <c r="N22" s="152">
        <v>5.1999999999999998E-2</v>
      </c>
      <c r="O22" s="169"/>
    </row>
    <row r="23" spans="1:15" ht="71.25">
      <c r="A23" s="146" t="s">
        <v>108</v>
      </c>
      <c r="B23" s="140" t="s">
        <v>47</v>
      </c>
      <c r="C23" s="174" t="s">
        <v>48</v>
      </c>
      <c r="D23" s="166">
        <f t="shared" si="20"/>
        <v>0.82099999999999995</v>
      </c>
      <c r="E23" s="166">
        <f t="shared" ref="E23:E25" si="21">SUM(I23,M23)</f>
        <v>0.69900000000000007</v>
      </c>
      <c r="F23" s="166">
        <f t="shared" ref="F23:F25" si="22">SUM(J23,N23)</f>
        <v>8.199999999999999E-2</v>
      </c>
      <c r="G23" s="169"/>
      <c r="H23" s="152">
        <v>0.46</v>
      </c>
      <c r="I23" s="152">
        <v>0.253</v>
      </c>
      <c r="J23" s="152">
        <v>0.03</v>
      </c>
      <c r="K23" s="169"/>
      <c r="L23" s="152">
        <v>0.36099999999999999</v>
      </c>
      <c r="M23" s="152">
        <v>0.44600000000000001</v>
      </c>
      <c r="N23" s="152">
        <v>5.1999999999999998E-2</v>
      </c>
      <c r="O23" s="169"/>
    </row>
    <row r="24" spans="1:15" ht="16.5">
      <c r="A24" s="146" t="s">
        <v>108</v>
      </c>
      <c r="B24" s="140" t="s">
        <v>49</v>
      </c>
      <c r="C24" s="174" t="s">
        <v>50</v>
      </c>
      <c r="D24" s="166">
        <f t="shared" ref="D24:D25" si="23">SUM(H24,L24)</f>
        <v>0</v>
      </c>
      <c r="E24" s="166">
        <f t="shared" si="21"/>
        <v>0</v>
      </c>
      <c r="F24" s="166">
        <f t="shared" si="22"/>
        <v>0</v>
      </c>
      <c r="G24" s="169"/>
      <c r="H24" s="152">
        <v>0</v>
      </c>
      <c r="I24" s="152">
        <v>0</v>
      </c>
      <c r="J24" s="152">
        <v>0</v>
      </c>
      <c r="K24" s="169"/>
      <c r="L24" s="152">
        <v>0</v>
      </c>
      <c r="M24" s="152">
        <v>0</v>
      </c>
      <c r="N24" s="152">
        <v>0</v>
      </c>
      <c r="O24" s="169"/>
    </row>
    <row r="25" spans="1:15" ht="42.75">
      <c r="A25" s="146" t="s">
        <v>108</v>
      </c>
      <c r="B25" s="140" t="s">
        <v>51</v>
      </c>
      <c r="C25" s="174" t="s">
        <v>52</v>
      </c>
      <c r="D25" s="166">
        <f t="shared" si="23"/>
        <v>0</v>
      </c>
      <c r="E25" s="166">
        <f t="shared" si="21"/>
        <v>0</v>
      </c>
      <c r="F25" s="166">
        <f t="shared" si="22"/>
        <v>0</v>
      </c>
      <c r="G25" s="169"/>
      <c r="H25" s="152">
        <v>0</v>
      </c>
      <c r="I25" s="152">
        <v>0</v>
      </c>
      <c r="J25" s="152">
        <v>0</v>
      </c>
      <c r="K25" s="169"/>
      <c r="L25" s="152">
        <v>0</v>
      </c>
      <c r="M25" s="152">
        <v>0</v>
      </c>
      <c r="N25" s="152">
        <v>0</v>
      </c>
      <c r="O25" s="169"/>
    </row>
    <row r="26" spans="1:15" ht="28.5">
      <c r="A26" s="146" t="s">
        <v>108</v>
      </c>
      <c r="B26" s="140" t="s">
        <v>53</v>
      </c>
      <c r="C26" s="173" t="s">
        <v>54</v>
      </c>
      <c r="D26" s="166">
        <f>SUM(D27:D30)</f>
        <v>115.294</v>
      </c>
      <c r="E26" s="166">
        <f t="shared" ref="E26" si="24">SUM(E27:E30)</f>
        <v>0</v>
      </c>
      <c r="F26" s="166">
        <f>SUM(F27:F30)</f>
        <v>0</v>
      </c>
      <c r="G26" s="169"/>
      <c r="H26" s="166">
        <f>SUM(H27:H30)</f>
        <v>64.587000000000003</v>
      </c>
      <c r="I26" s="166">
        <f t="shared" ref="I26" si="25">SUM(I27:I30)</f>
        <v>0</v>
      </c>
      <c r="J26" s="166">
        <f>SUM(J27:J30)</f>
        <v>0</v>
      </c>
      <c r="K26" s="169"/>
      <c r="L26" s="166">
        <f>SUM(L27:L30)</f>
        <v>50.706999999999994</v>
      </c>
      <c r="M26" s="166">
        <f t="shared" ref="M26" si="26">SUM(M27:M30)</f>
        <v>0</v>
      </c>
      <c r="N26" s="166">
        <f>SUM(N27:N30)</f>
        <v>0</v>
      </c>
      <c r="O26" s="169"/>
    </row>
    <row r="27" spans="1:15" ht="16.5">
      <c r="A27" s="146" t="s">
        <v>108</v>
      </c>
      <c r="B27" s="140" t="s">
        <v>55</v>
      </c>
      <c r="C27" s="173" t="s">
        <v>56</v>
      </c>
      <c r="D27" s="166">
        <f t="shared" ref="D27:D28" si="27">SUM(H27,L27)</f>
        <v>8.5999999999999993E-2</v>
      </c>
      <c r="E27" s="166">
        <f t="shared" ref="E27:E28" si="28">SUM(I27,M27)</f>
        <v>0</v>
      </c>
      <c r="F27" s="166">
        <f t="shared" ref="F27:F28" si="29">SUM(J27,N27)</f>
        <v>0</v>
      </c>
      <c r="G27" s="169"/>
      <c r="H27" s="152">
        <v>4.8000000000000001E-2</v>
      </c>
      <c r="I27" s="152">
        <v>0</v>
      </c>
      <c r="J27" s="152">
        <v>0</v>
      </c>
      <c r="K27" s="169"/>
      <c r="L27" s="152">
        <v>3.7999999999999999E-2</v>
      </c>
      <c r="M27" s="152">
        <v>0</v>
      </c>
      <c r="N27" s="152">
        <v>0</v>
      </c>
      <c r="O27" s="169"/>
    </row>
    <row r="28" spans="1:15" ht="16.5">
      <c r="A28" s="146" t="s">
        <v>108</v>
      </c>
      <c r="B28" s="140" t="s">
        <v>57</v>
      </c>
      <c r="C28" s="173" t="s">
        <v>58</v>
      </c>
      <c r="D28" s="166">
        <f t="shared" si="27"/>
        <v>0</v>
      </c>
      <c r="E28" s="166">
        <f t="shared" si="28"/>
        <v>0</v>
      </c>
      <c r="F28" s="166">
        <f t="shared" si="29"/>
        <v>0</v>
      </c>
      <c r="G28" s="169"/>
      <c r="H28" s="152">
        <v>0</v>
      </c>
      <c r="I28" s="152">
        <v>0</v>
      </c>
      <c r="J28" s="152">
        <v>0</v>
      </c>
      <c r="K28" s="169"/>
      <c r="L28" s="152">
        <v>0</v>
      </c>
      <c r="M28" s="152">
        <v>0</v>
      </c>
      <c r="N28" s="152">
        <v>0</v>
      </c>
      <c r="O28" s="169"/>
    </row>
    <row r="29" spans="1:15" ht="16.5">
      <c r="A29" s="146" t="s">
        <v>108</v>
      </c>
      <c r="B29" s="140" t="s">
        <v>59</v>
      </c>
      <c r="C29" s="173" t="s">
        <v>60</v>
      </c>
      <c r="D29" s="166">
        <f t="shared" ref="D29:D30" si="30">SUM(H29,L29)</f>
        <v>115.208</v>
      </c>
      <c r="E29" s="166">
        <f t="shared" ref="E29:E30" si="31">SUM(I29,M29)</f>
        <v>0</v>
      </c>
      <c r="F29" s="166">
        <f t="shared" ref="F29:F30" si="32">SUM(J29,N29)</f>
        <v>0</v>
      </c>
      <c r="G29" s="169"/>
      <c r="H29" s="152">
        <v>64.539000000000001</v>
      </c>
      <c r="I29" s="152">
        <v>0</v>
      </c>
      <c r="J29" s="152">
        <v>0</v>
      </c>
      <c r="K29" s="169"/>
      <c r="L29" s="152">
        <v>50.668999999999997</v>
      </c>
      <c r="M29" s="152">
        <v>0</v>
      </c>
      <c r="N29" s="152">
        <v>0</v>
      </c>
      <c r="O29" s="169"/>
    </row>
    <row r="30" spans="1:15" ht="42.75">
      <c r="A30" s="146" t="s">
        <v>108</v>
      </c>
      <c r="B30" s="140" t="s">
        <v>61</v>
      </c>
      <c r="C30" s="173" t="s">
        <v>62</v>
      </c>
      <c r="D30" s="166">
        <f t="shared" si="30"/>
        <v>0</v>
      </c>
      <c r="E30" s="166">
        <f t="shared" si="31"/>
        <v>0</v>
      </c>
      <c r="F30" s="166">
        <f t="shared" si="32"/>
        <v>0</v>
      </c>
      <c r="G30" s="169"/>
      <c r="H30" s="152">
        <v>0</v>
      </c>
      <c r="I30" s="152">
        <v>0</v>
      </c>
      <c r="J30" s="152">
        <v>0</v>
      </c>
      <c r="K30" s="169"/>
      <c r="L30" s="152">
        <v>0</v>
      </c>
      <c r="M30" s="152">
        <v>0</v>
      </c>
      <c r="N30" s="152">
        <v>0</v>
      </c>
      <c r="O30" s="169"/>
    </row>
    <row r="33" spans="2:14">
      <c r="B33" s="138" t="s">
        <v>110</v>
      </c>
      <c r="C33" s="138" t="s">
        <v>278</v>
      </c>
      <c r="D33" s="219"/>
    </row>
    <row r="34" spans="2:14">
      <c r="C34" s="138" t="s">
        <v>279</v>
      </c>
      <c r="D34" s="59"/>
      <c r="F34" s="220" t="s">
        <v>274</v>
      </c>
    </row>
    <row r="38" spans="2:14">
      <c r="B38" s="142"/>
      <c r="C38" s="142"/>
      <c r="D38" s="142"/>
      <c r="E38" s="142"/>
      <c r="F38" s="142"/>
      <c r="H38" s="142"/>
      <c r="I38" s="142"/>
      <c r="J38" s="142"/>
      <c r="L38" s="142"/>
      <c r="M38" s="142"/>
      <c r="N38" s="142"/>
    </row>
  </sheetData>
  <mergeCells count="5">
    <mergeCell ref="B8:B10"/>
    <mergeCell ref="C8:C10"/>
    <mergeCell ref="D8:F8"/>
    <mergeCell ref="H8:J8"/>
    <mergeCell ref="L8:N8"/>
  </mergeCells>
  <pageMargins left="0.35" right="0.22" top="0.39370078740157483" bottom="0.39370078740157483" header="0.31496062992125984" footer="0.31496062992125984"/>
  <pageSetup paperSize="9" scale="88" fitToHeight="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2:G23"/>
  <sheetViews>
    <sheetView tabSelected="1" view="pageBreakPreview" zoomScale="85" zoomScaleNormal="100" zoomScaleSheetLayoutView="85" workbookViewId="0">
      <selection activeCell="N14" sqref="N14"/>
    </sheetView>
  </sheetViews>
  <sheetFormatPr defaultRowHeight="12"/>
  <cols>
    <col min="1" max="1" width="4.140625" style="150" customWidth="1"/>
    <col min="2" max="2" width="11.140625" style="138" customWidth="1"/>
    <col min="3" max="3" width="49.42578125" style="138" customWidth="1"/>
    <col min="4" max="4" width="13.140625" style="138" bestFit="1" customWidth="1"/>
    <col min="5" max="5" width="15.28515625" style="138" bestFit="1" customWidth="1"/>
    <col min="6" max="6" width="13.5703125" style="138" bestFit="1" customWidth="1"/>
    <col min="7" max="7" width="15.5703125" style="138" bestFit="1" customWidth="1"/>
    <col min="8" max="8" width="10.5703125" style="138" customWidth="1"/>
    <col min="9" max="16384" width="9.140625" style="138"/>
  </cols>
  <sheetData>
    <row r="2" spans="1:7">
      <c r="B2" s="144" t="s">
        <v>182</v>
      </c>
    </row>
    <row r="3" spans="1:7">
      <c r="B3" s="138" t="s">
        <v>238</v>
      </c>
    </row>
    <row r="4" spans="1:7">
      <c r="B4" s="143"/>
    </row>
    <row r="5" spans="1:7" ht="15">
      <c r="B5" s="75" t="s">
        <v>277</v>
      </c>
    </row>
    <row r="7" spans="1:7" ht="24">
      <c r="A7" s="151" t="s">
        <v>108</v>
      </c>
      <c r="B7" s="228" t="s">
        <v>107</v>
      </c>
      <c r="C7" s="228" t="s">
        <v>21</v>
      </c>
      <c r="D7" s="229" t="s">
        <v>141</v>
      </c>
      <c r="E7" s="230"/>
      <c r="F7" s="230"/>
      <c r="G7" s="231"/>
    </row>
    <row r="8" spans="1:7" ht="74.25" customHeight="1">
      <c r="B8" s="228"/>
      <c r="C8" s="228"/>
      <c r="D8" s="195" t="s">
        <v>101</v>
      </c>
      <c r="E8" s="195" t="s">
        <v>102</v>
      </c>
      <c r="F8" s="195" t="s">
        <v>104</v>
      </c>
      <c r="G8" s="195" t="s">
        <v>106</v>
      </c>
    </row>
    <row r="9" spans="1:7" ht="18" customHeight="1">
      <c r="B9" s="228"/>
      <c r="C9" s="228"/>
      <c r="D9" s="195" t="s">
        <v>100</v>
      </c>
      <c r="E9" s="195" t="s">
        <v>22</v>
      </c>
      <c r="F9" s="195" t="s">
        <v>103</v>
      </c>
      <c r="G9" s="195" t="s">
        <v>105</v>
      </c>
    </row>
    <row r="10" spans="1:7">
      <c r="B10" s="153">
        <v>1</v>
      </c>
      <c r="C10" s="153">
        <v>2</v>
      </c>
      <c r="D10" s="153">
        <v>3</v>
      </c>
      <c r="E10" s="153">
        <v>4</v>
      </c>
      <c r="F10" s="153">
        <v>5</v>
      </c>
      <c r="G10" s="153">
        <v>6</v>
      </c>
    </row>
    <row r="11" spans="1:7" ht="24">
      <c r="A11" s="151" t="s">
        <v>108</v>
      </c>
      <c r="B11" s="170">
        <v>2018</v>
      </c>
      <c r="C11" s="171" t="s">
        <v>122</v>
      </c>
      <c r="D11" s="157"/>
      <c r="E11" s="157"/>
      <c r="F11" s="157"/>
      <c r="G11" s="158"/>
    </row>
    <row r="12" spans="1:7" ht="36">
      <c r="A12" s="151" t="s">
        <v>111</v>
      </c>
      <c r="B12" s="194" t="s">
        <v>1</v>
      </c>
      <c r="C12" s="155" t="s">
        <v>23</v>
      </c>
      <c r="D12" s="165">
        <f>'3_С1_до 15 кВт ВРЕМЕННАЯ'!H12</f>
        <v>26.262</v>
      </c>
      <c r="E12" s="156">
        <v>18</v>
      </c>
      <c r="F12" s="156">
        <v>77</v>
      </c>
      <c r="G12" s="165">
        <f>D12/E12</f>
        <v>1.4590000000000001</v>
      </c>
    </row>
    <row r="13" spans="1:7" ht="48">
      <c r="A13" s="151" t="s">
        <v>111</v>
      </c>
      <c r="B13" s="195" t="s">
        <v>8</v>
      </c>
      <c r="C13" s="147" t="s">
        <v>231</v>
      </c>
      <c r="D13" s="166">
        <f>'3_С1_до 15 кВт ВРЕМЕННАЯ'!L12</f>
        <v>20.617000000000001</v>
      </c>
      <c r="E13" s="152">
        <v>18</v>
      </c>
      <c r="F13" s="152">
        <v>77</v>
      </c>
      <c r="G13" s="165">
        <f t="shared" ref="G13:G19" si="0">D13/E13</f>
        <v>1.145388888888889</v>
      </c>
    </row>
    <row r="14" spans="1:7" ht="24">
      <c r="A14" s="151" t="s">
        <v>108</v>
      </c>
      <c r="B14" s="170">
        <v>2017</v>
      </c>
      <c r="C14" s="171" t="s">
        <v>123</v>
      </c>
      <c r="D14" s="157"/>
      <c r="E14" s="157"/>
      <c r="F14" s="157"/>
      <c r="G14" s="158"/>
    </row>
    <row r="15" spans="1:7" ht="36">
      <c r="A15" s="151" t="s">
        <v>111</v>
      </c>
      <c r="B15" s="194" t="s">
        <v>1</v>
      </c>
      <c r="C15" s="147" t="s">
        <v>23</v>
      </c>
      <c r="D15" s="165">
        <f>'3_С1_до 15 кВт ВРЕМЕННАЯ'!I12</f>
        <v>16.959000000000003</v>
      </c>
      <c r="E15" s="156">
        <v>33</v>
      </c>
      <c r="F15" s="156">
        <v>151</v>
      </c>
      <c r="G15" s="165">
        <f t="shared" si="0"/>
        <v>0.51390909090909098</v>
      </c>
    </row>
    <row r="16" spans="1:7" ht="48">
      <c r="A16" s="151" t="s">
        <v>111</v>
      </c>
      <c r="B16" s="195" t="s">
        <v>8</v>
      </c>
      <c r="C16" s="147" t="s">
        <v>231</v>
      </c>
      <c r="D16" s="166">
        <f>'3_С1_до 15 кВт ВРЕМЕННАЯ'!M12</f>
        <v>29.89</v>
      </c>
      <c r="E16" s="152">
        <v>33</v>
      </c>
      <c r="F16" s="152">
        <v>151</v>
      </c>
      <c r="G16" s="165">
        <f t="shared" si="0"/>
        <v>0.90575757575757576</v>
      </c>
    </row>
    <row r="17" spans="1:7" ht="24">
      <c r="A17" s="151" t="s">
        <v>108</v>
      </c>
      <c r="B17" s="170">
        <v>2016</v>
      </c>
      <c r="C17" s="171" t="s">
        <v>124</v>
      </c>
      <c r="D17" s="157"/>
      <c r="E17" s="157"/>
      <c r="F17" s="157"/>
      <c r="G17" s="158"/>
    </row>
    <row r="18" spans="1:7" ht="36">
      <c r="A18" s="151" t="s">
        <v>111</v>
      </c>
      <c r="B18" s="194" t="s">
        <v>1</v>
      </c>
      <c r="C18" s="147" t="s">
        <v>23</v>
      </c>
      <c r="D18" s="165">
        <f>'3_С1_до 15 кВт ВРЕМЕННАЯ'!J12</f>
        <v>4.3000000000000003E-2</v>
      </c>
      <c r="E18" s="156">
        <v>1</v>
      </c>
      <c r="F18" s="156">
        <v>10</v>
      </c>
      <c r="G18" s="165">
        <f t="shared" si="0"/>
        <v>4.3000000000000003E-2</v>
      </c>
    </row>
    <row r="19" spans="1:7" ht="48">
      <c r="A19" s="151" t="s">
        <v>111</v>
      </c>
      <c r="B19" s="195" t="s">
        <v>8</v>
      </c>
      <c r="C19" s="147" t="s">
        <v>234</v>
      </c>
      <c r="D19" s="166">
        <f>'3_С1_до 15 кВт ВРЕМЕННАЯ'!N12</f>
        <v>7.7000000000000013E-2</v>
      </c>
      <c r="E19" s="152">
        <v>1</v>
      </c>
      <c r="F19" s="152">
        <v>10</v>
      </c>
      <c r="G19" s="165">
        <f t="shared" si="0"/>
        <v>7.7000000000000013E-2</v>
      </c>
    </row>
    <row r="22" spans="1:7">
      <c r="B22" s="138" t="s">
        <v>110</v>
      </c>
      <c r="C22" s="138" t="s">
        <v>278</v>
      </c>
      <c r="D22" s="219"/>
    </row>
    <row r="23" spans="1:7">
      <c r="C23" s="138" t="s">
        <v>279</v>
      </c>
      <c r="D23" s="59"/>
      <c r="F23" s="220" t="s">
        <v>274</v>
      </c>
    </row>
  </sheetData>
  <mergeCells count="3">
    <mergeCell ref="B7:B9"/>
    <mergeCell ref="C7:C9"/>
    <mergeCell ref="D7:G7"/>
  </mergeCells>
  <pageMargins left="0.78740157480314965" right="0.39370078740157483" top="0.39370078740157483" bottom="0.39370078740157483" header="0.31496062992125984" footer="0.31496062992125984"/>
  <pageSetup paperSize="9" scale="76" fitToHeight="0" orientation="portrait" horizontalDpi="180" verticalDpi="18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2:O38"/>
  <sheetViews>
    <sheetView zoomScaleNormal="100" zoomScaleSheetLayoutView="70" workbookViewId="0">
      <selection activeCell="C12" sqref="C12"/>
    </sheetView>
  </sheetViews>
  <sheetFormatPr defaultRowHeight="12" outlineLevelCol="1"/>
  <cols>
    <col min="1" max="1" width="4.140625" style="145" customWidth="1"/>
    <col min="2" max="2" width="11" style="138" customWidth="1"/>
    <col min="3" max="3" width="35" style="138" customWidth="1"/>
    <col min="4" max="6" width="12.7109375" style="138" customWidth="1" outlineLevel="1"/>
    <col min="7" max="7" width="1.85546875" style="138" bestFit="1" customWidth="1"/>
    <col min="8" max="10" width="12.7109375" style="138" customWidth="1" outlineLevel="1"/>
    <col min="11" max="11" width="1.85546875" style="138" bestFit="1" customWidth="1"/>
    <col min="12" max="14" width="12.7109375" style="138" customWidth="1" outlineLevel="1"/>
    <col min="15" max="15" width="1.85546875" style="138" bestFit="1" customWidth="1"/>
    <col min="16" max="16384" width="9.140625" style="138"/>
  </cols>
  <sheetData>
    <row r="2" spans="1:15" ht="15">
      <c r="B2" s="175" t="s">
        <v>221</v>
      </c>
      <c r="C2" s="144"/>
      <c r="D2" s="144"/>
      <c r="E2" s="144"/>
      <c r="F2" s="144"/>
      <c r="H2" s="144"/>
      <c r="I2" s="144"/>
      <c r="J2" s="144"/>
      <c r="L2" s="144"/>
      <c r="M2" s="144"/>
      <c r="N2" s="144"/>
    </row>
    <row r="3" spans="1:15" ht="15">
      <c r="B3" s="175" t="s">
        <v>239</v>
      </c>
      <c r="C3" s="144"/>
      <c r="D3" s="144"/>
      <c r="E3" s="149"/>
      <c r="F3" s="149"/>
      <c r="H3" s="144"/>
      <c r="I3" s="149"/>
      <c r="J3" s="149"/>
      <c r="L3" s="144"/>
      <c r="M3" s="149"/>
      <c r="N3" s="149"/>
    </row>
    <row r="4" spans="1:15" ht="15">
      <c r="B4" s="176"/>
      <c r="C4" s="149"/>
      <c r="D4" s="149"/>
      <c r="E4" s="149"/>
      <c r="F4" s="144"/>
      <c r="H4" s="149"/>
      <c r="I4" s="149"/>
      <c r="J4" s="144"/>
      <c r="L4" s="149"/>
      <c r="M4" s="149"/>
      <c r="N4" s="144"/>
    </row>
    <row r="5" spans="1:15" ht="15.75">
      <c r="B5" s="76" t="s">
        <v>277</v>
      </c>
      <c r="D5" s="148"/>
      <c r="E5" s="148"/>
      <c r="F5" s="144"/>
      <c r="H5" s="148"/>
      <c r="I5" s="148"/>
      <c r="J5" s="144"/>
      <c r="L5" s="148"/>
      <c r="M5" s="148"/>
      <c r="N5" s="144"/>
    </row>
    <row r="6" spans="1:15" s="163" customFormat="1">
      <c r="A6" s="159"/>
      <c r="B6" s="160"/>
      <c r="C6" s="160"/>
      <c r="D6" s="160"/>
      <c r="E6" s="160"/>
      <c r="F6" s="161"/>
      <c r="G6" s="164" t="s">
        <v>112</v>
      </c>
      <c r="H6" s="162"/>
      <c r="I6" s="162"/>
      <c r="J6" s="162"/>
      <c r="K6" s="164" t="s">
        <v>112</v>
      </c>
      <c r="L6" s="162"/>
      <c r="M6" s="162"/>
      <c r="N6" s="162"/>
      <c r="O6" s="164" t="s">
        <v>112</v>
      </c>
    </row>
    <row r="7" spans="1:15" s="163" customFormat="1">
      <c r="A7" s="159"/>
      <c r="B7" s="160"/>
      <c r="C7" s="160"/>
      <c r="D7" s="172" t="s">
        <v>120</v>
      </c>
      <c r="E7" s="160"/>
      <c r="F7" s="141" t="s">
        <v>109</v>
      </c>
      <c r="G7" s="164"/>
      <c r="H7" s="172" t="s">
        <v>235</v>
      </c>
      <c r="I7" s="162"/>
      <c r="J7" s="141" t="s">
        <v>109</v>
      </c>
      <c r="K7" s="164"/>
      <c r="L7" s="172" t="s">
        <v>236</v>
      </c>
      <c r="M7" s="162"/>
      <c r="N7" s="141" t="s">
        <v>109</v>
      </c>
      <c r="O7" s="164"/>
    </row>
    <row r="8" spans="1:15" ht="78.75" customHeight="1">
      <c r="A8" s="167" t="s">
        <v>121</v>
      </c>
      <c r="B8" s="222" t="s">
        <v>107</v>
      </c>
      <c r="C8" s="222" t="s">
        <v>25</v>
      </c>
      <c r="D8" s="233" t="s">
        <v>119</v>
      </c>
      <c r="E8" s="234"/>
      <c r="F8" s="235"/>
      <c r="H8" s="233" t="s">
        <v>23</v>
      </c>
      <c r="I8" s="234"/>
      <c r="J8" s="235"/>
      <c r="L8" s="233" t="s">
        <v>234</v>
      </c>
      <c r="M8" s="234"/>
      <c r="N8" s="235"/>
    </row>
    <row r="9" spans="1:15">
      <c r="B9" s="232"/>
      <c r="C9" s="232"/>
      <c r="D9" s="195" t="s">
        <v>113</v>
      </c>
      <c r="E9" s="195" t="s">
        <v>115</v>
      </c>
      <c r="F9" s="195" t="s">
        <v>114</v>
      </c>
      <c r="H9" s="195" t="s">
        <v>116</v>
      </c>
      <c r="I9" s="195" t="s">
        <v>117</v>
      </c>
      <c r="J9" s="195" t="s">
        <v>118</v>
      </c>
      <c r="L9" s="195" t="s">
        <v>113</v>
      </c>
      <c r="M9" s="195" t="s">
        <v>115</v>
      </c>
      <c r="N9" s="195" t="s">
        <v>114</v>
      </c>
    </row>
    <row r="10" spans="1:15" ht="15">
      <c r="B10" s="223"/>
      <c r="C10" s="223"/>
      <c r="D10" s="74">
        <v>2018</v>
      </c>
      <c r="E10" s="74">
        <v>2017</v>
      </c>
      <c r="F10" s="74">
        <v>2016</v>
      </c>
      <c r="H10" s="168">
        <f>D10</f>
        <v>2018</v>
      </c>
      <c r="I10" s="168">
        <f t="shared" ref="I10:J10" si="0">E10</f>
        <v>2017</v>
      </c>
      <c r="J10" s="168">
        <f t="shared" si="0"/>
        <v>2016</v>
      </c>
      <c r="L10" s="168">
        <f>H10</f>
        <v>2018</v>
      </c>
      <c r="M10" s="168">
        <f t="shared" ref="M10:N10" si="1">I10</f>
        <v>2017</v>
      </c>
      <c r="N10" s="168">
        <f t="shared" si="1"/>
        <v>2016</v>
      </c>
    </row>
    <row r="11" spans="1:15">
      <c r="B11" s="139">
        <v>1</v>
      </c>
      <c r="C11" s="139">
        <v>2</v>
      </c>
      <c r="D11" s="139">
        <v>3</v>
      </c>
      <c r="E11" s="139">
        <v>4</v>
      </c>
      <c r="F11" s="139">
        <v>5</v>
      </c>
      <c r="H11" s="139">
        <v>3</v>
      </c>
      <c r="I11" s="139">
        <v>4</v>
      </c>
      <c r="J11" s="139">
        <v>5</v>
      </c>
      <c r="L11" s="139">
        <v>3</v>
      </c>
      <c r="M11" s="139">
        <v>4</v>
      </c>
      <c r="N11" s="139">
        <v>5</v>
      </c>
    </row>
    <row r="12" spans="1:15" ht="57">
      <c r="A12" s="146" t="s">
        <v>108</v>
      </c>
      <c r="B12" s="195" t="s">
        <v>1</v>
      </c>
      <c r="C12" s="173" t="s">
        <v>26</v>
      </c>
      <c r="D12" s="166">
        <f>SUM(D13,D14,D15,D16,D17,D26)</f>
        <v>46.879000000000005</v>
      </c>
      <c r="E12" s="166">
        <f t="shared" ref="E12" si="2">SUM(E13,E14,E15,E16,E17,E26)</f>
        <v>46.849000000000004</v>
      </c>
      <c r="F12" s="166">
        <f>SUM(F13,F14,F15,F16,F17,F26)</f>
        <v>0.12</v>
      </c>
      <c r="G12" s="169"/>
      <c r="H12" s="166">
        <f>SUM(H13,H14,H15,H16,H17,H26)</f>
        <v>26.262</v>
      </c>
      <c r="I12" s="166">
        <f t="shared" ref="I12" si="3">SUM(I13,I14,I15,I16,I17,I26)</f>
        <v>16.959000000000003</v>
      </c>
      <c r="J12" s="166">
        <f>SUM(J13,J14,J15,J16,J17,J26)</f>
        <v>4.3000000000000003E-2</v>
      </c>
      <c r="K12" s="169"/>
      <c r="L12" s="166">
        <f>SUM(L13,L14,L15,L16,L17,L26)</f>
        <v>20.617000000000001</v>
      </c>
      <c r="M12" s="166">
        <f t="shared" ref="M12" si="4">SUM(M13,M14,M15,M16,M17,M26)</f>
        <v>29.89</v>
      </c>
      <c r="N12" s="166">
        <f>SUM(N13,N14,N15,N16,N17,N26)</f>
        <v>7.7000000000000013E-2</v>
      </c>
      <c r="O12" s="169"/>
    </row>
    <row r="13" spans="1:15" ht="16.5">
      <c r="A13" s="146" t="s">
        <v>108</v>
      </c>
      <c r="B13" s="195" t="s">
        <v>27</v>
      </c>
      <c r="C13" s="173" t="s">
        <v>28</v>
      </c>
      <c r="D13" s="166">
        <f>SUM(H13,L13)</f>
        <v>0</v>
      </c>
      <c r="E13" s="166">
        <f t="shared" ref="E13:F16" si="5">SUM(I13,M13)</f>
        <v>1.208</v>
      </c>
      <c r="F13" s="166">
        <f t="shared" si="5"/>
        <v>1E-3</v>
      </c>
      <c r="G13" s="169"/>
      <c r="H13" s="152">
        <v>0</v>
      </c>
      <c r="I13" s="152">
        <v>0.437</v>
      </c>
      <c r="J13" s="152">
        <v>0</v>
      </c>
      <c r="K13" s="169"/>
      <c r="L13" s="152">
        <v>0</v>
      </c>
      <c r="M13" s="152">
        <v>0.77100000000000002</v>
      </c>
      <c r="N13" s="152">
        <v>1E-3</v>
      </c>
      <c r="O13" s="169"/>
    </row>
    <row r="14" spans="1:15" ht="16.5" customHeight="1">
      <c r="A14" s="146" t="s">
        <v>108</v>
      </c>
      <c r="B14" s="195" t="s">
        <v>29</v>
      </c>
      <c r="C14" s="173" t="s">
        <v>30</v>
      </c>
      <c r="D14" s="166">
        <f t="shared" ref="D14:D16" si="6">SUM(H14,L14)</f>
        <v>0.14500000000000002</v>
      </c>
      <c r="E14" s="166">
        <f t="shared" si="5"/>
        <v>0.1</v>
      </c>
      <c r="F14" s="166">
        <f t="shared" si="5"/>
        <v>0</v>
      </c>
      <c r="G14" s="169"/>
      <c r="H14" s="152">
        <v>8.1000000000000003E-2</v>
      </c>
      <c r="I14" s="152">
        <v>3.5999999999999997E-2</v>
      </c>
      <c r="J14" s="152">
        <v>0</v>
      </c>
      <c r="K14" s="169"/>
      <c r="L14" s="152">
        <v>6.4000000000000001E-2</v>
      </c>
      <c r="M14" s="152">
        <v>6.4000000000000001E-2</v>
      </c>
      <c r="N14" s="152">
        <v>0</v>
      </c>
      <c r="O14" s="169"/>
    </row>
    <row r="15" spans="1:15" ht="16.5">
      <c r="A15" s="146" t="s">
        <v>108</v>
      </c>
      <c r="B15" s="195" t="s">
        <v>31</v>
      </c>
      <c r="C15" s="173" t="s">
        <v>32</v>
      </c>
      <c r="D15" s="166">
        <f t="shared" si="6"/>
        <v>13.067</v>
      </c>
      <c r="E15" s="166">
        <f t="shared" si="5"/>
        <v>34.734999999999999</v>
      </c>
      <c r="F15" s="166">
        <f t="shared" si="5"/>
        <v>9.0999999999999998E-2</v>
      </c>
      <c r="G15" s="169"/>
      <c r="H15" s="152">
        <v>7.32</v>
      </c>
      <c r="I15" s="152">
        <v>12.57</v>
      </c>
      <c r="J15" s="152">
        <v>3.3000000000000002E-2</v>
      </c>
      <c r="K15" s="169"/>
      <c r="L15" s="152">
        <v>5.7469999999999999</v>
      </c>
      <c r="M15" s="152">
        <v>22.164999999999999</v>
      </c>
      <c r="N15" s="152">
        <v>5.8000000000000003E-2</v>
      </c>
      <c r="O15" s="169"/>
    </row>
    <row r="16" spans="1:15" ht="28.5">
      <c r="A16" s="146" t="s">
        <v>108</v>
      </c>
      <c r="B16" s="195" t="s">
        <v>33</v>
      </c>
      <c r="C16" s="173" t="s">
        <v>34</v>
      </c>
      <c r="D16" s="166">
        <f t="shared" si="6"/>
        <v>3.9390000000000001</v>
      </c>
      <c r="E16" s="166">
        <f t="shared" si="5"/>
        <v>10.542</v>
      </c>
      <c r="F16" s="166">
        <f t="shared" si="5"/>
        <v>2.7000000000000003E-2</v>
      </c>
      <c r="G16" s="169"/>
      <c r="H16" s="152">
        <v>2.206</v>
      </c>
      <c r="I16" s="152">
        <v>3.8159999999999998</v>
      </c>
      <c r="J16" s="152">
        <v>0.01</v>
      </c>
      <c r="K16" s="169"/>
      <c r="L16" s="152">
        <v>1.7330000000000001</v>
      </c>
      <c r="M16" s="152">
        <v>6.726</v>
      </c>
      <c r="N16" s="152">
        <v>1.7000000000000001E-2</v>
      </c>
      <c r="O16" s="169"/>
    </row>
    <row r="17" spans="1:15" ht="28.5">
      <c r="A17" s="146" t="s">
        <v>108</v>
      </c>
      <c r="B17" s="195" t="s">
        <v>35</v>
      </c>
      <c r="C17" s="173" t="s">
        <v>36</v>
      </c>
      <c r="D17" s="166">
        <f>SUM(D18:D20)</f>
        <v>0.48400000000000004</v>
      </c>
      <c r="E17" s="166">
        <f>SUM(E18:E20)</f>
        <v>0.26400000000000001</v>
      </c>
      <c r="F17" s="166">
        <f t="shared" ref="F17" si="7">SUM(F18:F20)</f>
        <v>1E-3</v>
      </c>
      <c r="G17" s="169"/>
      <c r="H17" s="166">
        <f>SUM(H18:H20)</f>
        <v>0.27200000000000002</v>
      </c>
      <c r="I17" s="166">
        <f>SUM(I18:I20)</f>
        <v>0.1</v>
      </c>
      <c r="J17" s="166">
        <f t="shared" ref="J17" si="8">SUM(J18:J20)</f>
        <v>0</v>
      </c>
      <c r="K17" s="169"/>
      <c r="L17" s="166">
        <f>SUM(L18:L20)</f>
        <v>0.21199999999999999</v>
      </c>
      <c r="M17" s="166">
        <f>SUM(M18:M20)</f>
        <v>0.16399999999999998</v>
      </c>
      <c r="N17" s="166">
        <f t="shared" ref="N17" si="9">SUM(N18:N20)</f>
        <v>1E-3</v>
      </c>
      <c r="O17" s="169"/>
    </row>
    <row r="18" spans="1:15" ht="28.5">
      <c r="A18" s="146" t="s">
        <v>108</v>
      </c>
      <c r="B18" s="195" t="s">
        <v>37</v>
      </c>
      <c r="C18" s="173" t="s">
        <v>38</v>
      </c>
      <c r="D18" s="166">
        <f>SUM(H18,L18)</f>
        <v>0</v>
      </c>
      <c r="E18" s="166">
        <f t="shared" ref="E18:F19" si="10">SUM(I18,M18)</f>
        <v>0</v>
      </c>
      <c r="F18" s="166">
        <f t="shared" si="10"/>
        <v>0</v>
      </c>
      <c r="G18" s="169"/>
      <c r="H18" s="152">
        <v>0</v>
      </c>
      <c r="I18" s="152">
        <v>0</v>
      </c>
      <c r="J18" s="152">
        <v>0</v>
      </c>
      <c r="K18" s="169"/>
      <c r="L18" s="152">
        <v>0</v>
      </c>
      <c r="M18" s="152">
        <v>0</v>
      </c>
      <c r="N18" s="152">
        <v>0</v>
      </c>
      <c r="O18" s="169"/>
    </row>
    <row r="19" spans="1:15" ht="42.75">
      <c r="A19" s="146" t="s">
        <v>108</v>
      </c>
      <c r="B19" s="195" t="s">
        <v>39</v>
      </c>
      <c r="C19" s="173" t="s">
        <v>40</v>
      </c>
      <c r="D19" s="166">
        <f t="shared" ref="D19" si="11">SUM(H19,L19)</f>
        <v>0</v>
      </c>
      <c r="E19" s="166">
        <f t="shared" si="10"/>
        <v>0</v>
      </c>
      <c r="F19" s="166">
        <f t="shared" si="10"/>
        <v>0</v>
      </c>
      <c r="G19" s="169"/>
      <c r="H19" s="152">
        <v>0</v>
      </c>
      <c r="I19" s="152">
        <v>0</v>
      </c>
      <c r="J19" s="152">
        <v>0</v>
      </c>
      <c r="K19" s="169"/>
      <c r="L19" s="152">
        <v>0</v>
      </c>
      <c r="M19" s="152">
        <v>0</v>
      </c>
      <c r="N19" s="152">
        <v>0</v>
      </c>
      <c r="O19" s="169"/>
    </row>
    <row r="20" spans="1:15" ht="42.75">
      <c r="A20" s="146" t="s">
        <v>108</v>
      </c>
      <c r="B20" s="195" t="s">
        <v>41</v>
      </c>
      <c r="C20" s="173" t="s">
        <v>42</v>
      </c>
      <c r="D20" s="166">
        <f>SUM(D21:D25)</f>
        <v>0.48400000000000004</v>
      </c>
      <c r="E20" s="166">
        <f t="shared" ref="E20:F20" si="12">SUM(E21:E25)</f>
        <v>0.26400000000000001</v>
      </c>
      <c r="F20" s="166">
        <f t="shared" si="12"/>
        <v>1E-3</v>
      </c>
      <c r="G20" s="169"/>
      <c r="H20" s="166">
        <f>SUM(H21:H25)</f>
        <v>0.27200000000000002</v>
      </c>
      <c r="I20" s="166">
        <f t="shared" ref="I20:J20" si="13">SUM(I21:I25)</f>
        <v>0.1</v>
      </c>
      <c r="J20" s="166">
        <f t="shared" si="13"/>
        <v>0</v>
      </c>
      <c r="K20" s="169"/>
      <c r="L20" s="166">
        <f>SUM(L21:L25)</f>
        <v>0.21199999999999999</v>
      </c>
      <c r="M20" s="166">
        <f t="shared" ref="M20:N20" si="14">SUM(M21:M25)</f>
        <v>0.16399999999999998</v>
      </c>
      <c r="N20" s="166">
        <f t="shared" si="14"/>
        <v>1E-3</v>
      </c>
      <c r="O20" s="169"/>
    </row>
    <row r="21" spans="1:15" ht="16.5">
      <c r="A21" s="146" t="s">
        <v>108</v>
      </c>
      <c r="B21" s="195" t="s">
        <v>43</v>
      </c>
      <c r="C21" s="174" t="s">
        <v>44</v>
      </c>
      <c r="D21" s="166">
        <f>SUM(H21,L21)</f>
        <v>0.157</v>
      </c>
      <c r="E21" s="166">
        <f t="shared" ref="E21:F25" si="15">SUM(I21,M21)</f>
        <v>0.16399999999999998</v>
      </c>
      <c r="F21" s="166">
        <f t="shared" si="15"/>
        <v>0</v>
      </c>
      <c r="G21" s="169"/>
      <c r="H21" s="152">
        <v>8.7999999999999995E-2</v>
      </c>
      <c r="I21" s="152">
        <v>0.06</v>
      </c>
      <c r="J21" s="152">
        <v>0</v>
      </c>
      <c r="K21" s="169"/>
      <c r="L21" s="152">
        <v>6.9000000000000006E-2</v>
      </c>
      <c r="M21" s="152">
        <v>0.104</v>
      </c>
      <c r="N21" s="152">
        <v>0</v>
      </c>
      <c r="O21" s="169"/>
    </row>
    <row r="22" spans="1:15" ht="28.5">
      <c r="A22" s="146" t="s">
        <v>108</v>
      </c>
      <c r="B22" s="195" t="s">
        <v>45</v>
      </c>
      <c r="C22" s="174" t="s">
        <v>46</v>
      </c>
      <c r="D22" s="166">
        <f t="shared" ref="D22:D25" si="16">SUM(H22,L22)</f>
        <v>0.11899999999999999</v>
      </c>
      <c r="E22" s="166">
        <f t="shared" si="15"/>
        <v>0</v>
      </c>
      <c r="F22" s="166">
        <f t="shared" si="15"/>
        <v>0</v>
      </c>
      <c r="G22" s="169"/>
      <c r="H22" s="152">
        <v>6.7000000000000004E-2</v>
      </c>
      <c r="I22" s="152">
        <v>0</v>
      </c>
      <c r="J22" s="152">
        <v>0</v>
      </c>
      <c r="K22" s="169"/>
      <c r="L22" s="152">
        <v>5.1999999999999998E-2</v>
      </c>
      <c r="M22" s="152">
        <v>0</v>
      </c>
      <c r="N22" s="152">
        <v>0</v>
      </c>
      <c r="O22" s="169"/>
    </row>
    <row r="23" spans="1:15" ht="71.25">
      <c r="A23" s="146" t="s">
        <v>108</v>
      </c>
      <c r="B23" s="195" t="s">
        <v>47</v>
      </c>
      <c r="C23" s="174" t="s">
        <v>48</v>
      </c>
      <c r="D23" s="166">
        <f t="shared" si="16"/>
        <v>0.20800000000000002</v>
      </c>
      <c r="E23" s="166">
        <f t="shared" si="15"/>
        <v>0.1</v>
      </c>
      <c r="F23" s="166">
        <f t="shared" si="15"/>
        <v>1E-3</v>
      </c>
      <c r="G23" s="169"/>
      <c r="H23" s="152">
        <v>0.11700000000000001</v>
      </c>
      <c r="I23" s="152">
        <v>0.04</v>
      </c>
      <c r="J23" s="152">
        <v>0</v>
      </c>
      <c r="K23" s="169"/>
      <c r="L23" s="152">
        <v>9.0999999999999998E-2</v>
      </c>
      <c r="M23" s="152">
        <v>0.06</v>
      </c>
      <c r="N23" s="152">
        <v>1E-3</v>
      </c>
      <c r="O23" s="169"/>
    </row>
    <row r="24" spans="1:15" ht="16.5">
      <c r="A24" s="146" t="s">
        <v>108</v>
      </c>
      <c r="B24" s="195" t="s">
        <v>49</v>
      </c>
      <c r="C24" s="174" t="s">
        <v>50</v>
      </c>
      <c r="D24" s="166">
        <f t="shared" si="16"/>
        <v>0</v>
      </c>
      <c r="E24" s="166">
        <f t="shared" si="15"/>
        <v>0</v>
      </c>
      <c r="F24" s="166">
        <f t="shared" si="15"/>
        <v>0</v>
      </c>
      <c r="G24" s="169"/>
      <c r="H24" s="152">
        <v>0</v>
      </c>
      <c r="I24" s="152">
        <v>0</v>
      </c>
      <c r="J24" s="152">
        <v>0</v>
      </c>
      <c r="K24" s="169"/>
      <c r="L24" s="152">
        <v>0</v>
      </c>
      <c r="M24" s="152">
        <v>0</v>
      </c>
      <c r="N24" s="152">
        <v>0</v>
      </c>
      <c r="O24" s="169"/>
    </row>
    <row r="25" spans="1:15" ht="42.75">
      <c r="A25" s="146" t="s">
        <v>108</v>
      </c>
      <c r="B25" s="195" t="s">
        <v>51</v>
      </c>
      <c r="C25" s="174" t="s">
        <v>52</v>
      </c>
      <c r="D25" s="166">
        <f t="shared" si="16"/>
        <v>0</v>
      </c>
      <c r="E25" s="166">
        <f t="shared" si="15"/>
        <v>0</v>
      </c>
      <c r="F25" s="166">
        <f t="shared" si="15"/>
        <v>0</v>
      </c>
      <c r="G25" s="169"/>
      <c r="H25" s="152">
        <v>0</v>
      </c>
      <c r="I25" s="152">
        <v>0</v>
      </c>
      <c r="J25" s="152">
        <v>0</v>
      </c>
      <c r="K25" s="169"/>
      <c r="L25" s="152">
        <v>0</v>
      </c>
      <c r="M25" s="152">
        <v>0</v>
      </c>
      <c r="N25" s="152">
        <v>0</v>
      </c>
      <c r="O25" s="169"/>
    </row>
    <row r="26" spans="1:15" ht="28.5">
      <c r="A26" s="146" t="s">
        <v>108</v>
      </c>
      <c r="B26" s="195" t="s">
        <v>53</v>
      </c>
      <c r="C26" s="173" t="s">
        <v>54</v>
      </c>
      <c r="D26" s="166">
        <f>SUM(D27:D30)</f>
        <v>29.244</v>
      </c>
      <c r="E26" s="166">
        <f t="shared" ref="E26" si="17">SUM(E27:E30)</f>
        <v>0</v>
      </c>
      <c r="F26" s="166">
        <f>SUM(F27:F30)</f>
        <v>0</v>
      </c>
      <c r="G26" s="169"/>
      <c r="H26" s="166">
        <f>SUM(H27:H30)</f>
        <v>16.382999999999999</v>
      </c>
      <c r="I26" s="166">
        <f t="shared" ref="I26" si="18">SUM(I27:I30)</f>
        <v>0</v>
      </c>
      <c r="J26" s="166">
        <f>SUM(J27:J30)</f>
        <v>0</v>
      </c>
      <c r="K26" s="169"/>
      <c r="L26" s="166">
        <f>SUM(L27:L30)</f>
        <v>12.861000000000001</v>
      </c>
      <c r="M26" s="166">
        <f t="shared" ref="M26" si="19">SUM(M27:M30)</f>
        <v>0</v>
      </c>
      <c r="N26" s="166">
        <f>SUM(N27:N30)</f>
        <v>0</v>
      </c>
      <c r="O26" s="169"/>
    </row>
    <row r="27" spans="1:15" ht="16.5">
      <c r="A27" s="146" t="s">
        <v>108</v>
      </c>
      <c r="B27" s="195" t="s">
        <v>55</v>
      </c>
      <c r="C27" s="173" t="s">
        <v>56</v>
      </c>
      <c r="D27" s="166">
        <f t="shared" ref="D27:F30" si="20">SUM(H27,L27)</f>
        <v>2.1999999999999999E-2</v>
      </c>
      <c r="E27" s="166">
        <f t="shared" si="20"/>
        <v>0</v>
      </c>
      <c r="F27" s="166">
        <f t="shared" si="20"/>
        <v>0</v>
      </c>
      <c r="G27" s="169"/>
      <c r="H27" s="152">
        <v>1.2E-2</v>
      </c>
      <c r="I27" s="152">
        <v>0</v>
      </c>
      <c r="J27" s="152">
        <v>0</v>
      </c>
      <c r="K27" s="169"/>
      <c r="L27" s="152">
        <v>0.01</v>
      </c>
      <c r="M27" s="152">
        <v>0</v>
      </c>
      <c r="N27" s="152">
        <v>0</v>
      </c>
      <c r="O27" s="169"/>
    </row>
    <row r="28" spans="1:15" ht="16.5">
      <c r="A28" s="146" t="s">
        <v>108</v>
      </c>
      <c r="B28" s="195" t="s">
        <v>57</v>
      </c>
      <c r="C28" s="173" t="s">
        <v>58</v>
      </c>
      <c r="D28" s="166">
        <f t="shared" si="20"/>
        <v>0</v>
      </c>
      <c r="E28" s="166">
        <f t="shared" si="20"/>
        <v>0</v>
      </c>
      <c r="F28" s="166">
        <f t="shared" si="20"/>
        <v>0</v>
      </c>
      <c r="G28" s="169"/>
      <c r="H28" s="152">
        <v>0</v>
      </c>
      <c r="I28" s="152">
        <v>0</v>
      </c>
      <c r="J28" s="152">
        <v>0</v>
      </c>
      <c r="K28" s="169"/>
      <c r="L28" s="152">
        <v>0</v>
      </c>
      <c r="M28" s="152">
        <v>0</v>
      </c>
      <c r="N28" s="152">
        <v>0</v>
      </c>
      <c r="O28" s="169"/>
    </row>
    <row r="29" spans="1:15" ht="16.5">
      <c r="A29" s="146" t="s">
        <v>108</v>
      </c>
      <c r="B29" s="195" t="s">
        <v>59</v>
      </c>
      <c r="C29" s="173" t="s">
        <v>60</v>
      </c>
      <c r="D29" s="166">
        <f t="shared" si="20"/>
        <v>29.222000000000001</v>
      </c>
      <c r="E29" s="166">
        <f t="shared" si="20"/>
        <v>0</v>
      </c>
      <c r="F29" s="166">
        <f t="shared" si="20"/>
        <v>0</v>
      </c>
      <c r="G29" s="169"/>
      <c r="H29" s="152">
        <v>16.370999999999999</v>
      </c>
      <c r="I29" s="152">
        <v>0</v>
      </c>
      <c r="J29" s="152">
        <v>0</v>
      </c>
      <c r="K29" s="169"/>
      <c r="L29" s="152">
        <v>12.851000000000001</v>
      </c>
      <c r="M29" s="152">
        <v>0</v>
      </c>
      <c r="N29" s="152">
        <v>0</v>
      </c>
      <c r="O29" s="169"/>
    </row>
    <row r="30" spans="1:15" ht="42.75">
      <c r="A30" s="146" t="s">
        <v>108</v>
      </c>
      <c r="B30" s="195" t="s">
        <v>61</v>
      </c>
      <c r="C30" s="173" t="s">
        <v>62</v>
      </c>
      <c r="D30" s="166">
        <f t="shared" si="20"/>
        <v>0</v>
      </c>
      <c r="E30" s="166">
        <f t="shared" si="20"/>
        <v>0</v>
      </c>
      <c r="F30" s="166">
        <f t="shared" si="20"/>
        <v>0</v>
      </c>
      <c r="G30" s="169"/>
      <c r="H30" s="152">
        <v>0</v>
      </c>
      <c r="I30" s="152">
        <v>0</v>
      </c>
      <c r="J30" s="152">
        <v>0</v>
      </c>
      <c r="K30" s="169"/>
      <c r="L30" s="152">
        <v>0</v>
      </c>
      <c r="M30" s="152">
        <v>0</v>
      </c>
      <c r="N30" s="152">
        <v>0</v>
      </c>
      <c r="O30" s="169"/>
    </row>
    <row r="33" spans="2:14">
      <c r="B33" s="138" t="s">
        <v>110</v>
      </c>
      <c r="C33" s="138" t="s">
        <v>278</v>
      </c>
      <c r="D33" s="219"/>
    </row>
    <row r="34" spans="2:14">
      <c r="C34" s="138" t="s">
        <v>279</v>
      </c>
      <c r="D34" s="59"/>
      <c r="F34" s="220" t="s">
        <v>274</v>
      </c>
    </row>
    <row r="38" spans="2:14">
      <c r="B38" s="142"/>
      <c r="C38" s="142"/>
      <c r="D38" s="142"/>
      <c r="E38" s="142"/>
      <c r="F38" s="142"/>
      <c r="H38" s="142"/>
      <c r="I38" s="142"/>
      <c r="J38" s="142"/>
      <c r="L38" s="142"/>
      <c r="M38" s="142"/>
      <c r="N38" s="142"/>
    </row>
  </sheetData>
  <mergeCells count="5">
    <mergeCell ref="B8:B10"/>
    <mergeCell ref="C8:C10"/>
    <mergeCell ref="D8:F8"/>
    <mergeCell ref="H8:J8"/>
    <mergeCell ref="L8:N8"/>
  </mergeCells>
  <pageMargins left="0.35" right="0.22" top="0.39370078740157483" bottom="0.39370078740157483" header="0.31496062992125984" footer="0.31496062992125984"/>
  <pageSetup paperSize="9" scale="88" fitToHeight="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3:G24"/>
  <sheetViews>
    <sheetView view="pageBreakPreview" zoomScale="85" zoomScaleNormal="100" zoomScaleSheetLayoutView="85" workbookViewId="0">
      <selection activeCell="Q19" sqref="Q19"/>
    </sheetView>
  </sheetViews>
  <sheetFormatPr defaultRowHeight="12"/>
  <cols>
    <col min="1" max="1" width="4.140625" style="150" customWidth="1"/>
    <col min="2" max="2" width="11.7109375" style="138" customWidth="1"/>
    <col min="3" max="3" width="49.42578125" style="138" customWidth="1"/>
    <col min="4" max="4" width="13.140625" style="138" bestFit="1" customWidth="1"/>
    <col min="5" max="5" width="15.28515625" style="138" bestFit="1" customWidth="1"/>
    <col min="6" max="6" width="13.5703125" style="138" bestFit="1" customWidth="1"/>
    <col min="7" max="7" width="15.5703125" style="138" bestFit="1" customWidth="1"/>
    <col min="8" max="8" width="10.5703125" style="138" customWidth="1"/>
    <col min="9" max="16384" width="9.140625" style="138"/>
  </cols>
  <sheetData>
    <row r="3" spans="1:7">
      <c r="B3" s="144" t="s">
        <v>183</v>
      </c>
    </row>
    <row r="4" spans="1:7">
      <c r="B4" s="138" t="s">
        <v>241</v>
      </c>
    </row>
    <row r="5" spans="1:7">
      <c r="B5" s="143"/>
    </row>
    <row r="6" spans="1:7" ht="15">
      <c r="B6" s="75" t="s">
        <v>277</v>
      </c>
    </row>
    <row r="8" spans="1:7" ht="24">
      <c r="A8" s="151" t="s">
        <v>108</v>
      </c>
      <c r="B8" s="228" t="s">
        <v>107</v>
      </c>
      <c r="C8" s="228" t="s">
        <v>21</v>
      </c>
      <c r="D8" s="229" t="s">
        <v>141</v>
      </c>
      <c r="E8" s="230"/>
      <c r="F8" s="230"/>
      <c r="G8" s="231"/>
    </row>
    <row r="9" spans="1:7" ht="74.25" customHeight="1">
      <c r="B9" s="228"/>
      <c r="C9" s="228"/>
      <c r="D9" s="195" t="s">
        <v>101</v>
      </c>
      <c r="E9" s="195" t="s">
        <v>102</v>
      </c>
      <c r="F9" s="195" t="s">
        <v>104</v>
      </c>
      <c r="G9" s="195" t="s">
        <v>106</v>
      </c>
    </row>
    <row r="10" spans="1:7" ht="18" customHeight="1">
      <c r="B10" s="228"/>
      <c r="C10" s="228"/>
      <c r="D10" s="195" t="s">
        <v>100</v>
      </c>
      <c r="E10" s="195" t="s">
        <v>22</v>
      </c>
      <c r="F10" s="195" t="s">
        <v>103</v>
      </c>
      <c r="G10" s="195" t="s">
        <v>105</v>
      </c>
    </row>
    <row r="11" spans="1:7">
      <c r="B11" s="153">
        <v>1</v>
      </c>
      <c r="C11" s="153">
        <v>2</v>
      </c>
      <c r="D11" s="153">
        <v>3</v>
      </c>
      <c r="E11" s="153">
        <v>4</v>
      </c>
      <c r="F11" s="153">
        <v>5</v>
      </c>
      <c r="G11" s="153">
        <v>6</v>
      </c>
    </row>
    <row r="12" spans="1:7" ht="24">
      <c r="A12" s="151" t="s">
        <v>108</v>
      </c>
      <c r="B12" s="170">
        <v>2018</v>
      </c>
      <c r="C12" s="171" t="s">
        <v>122</v>
      </c>
      <c r="D12" s="157"/>
      <c r="E12" s="157"/>
      <c r="F12" s="157"/>
      <c r="G12" s="158"/>
    </row>
    <row r="13" spans="1:7" ht="36">
      <c r="A13" s="151" t="s">
        <v>111</v>
      </c>
      <c r="B13" s="194" t="s">
        <v>1</v>
      </c>
      <c r="C13" s="155" t="s">
        <v>23</v>
      </c>
      <c r="D13" s="165">
        <f>'3_С1_15-8900кВт ВРЕМЕННАЯ'!H12</f>
        <v>37.460999999999999</v>
      </c>
      <c r="E13" s="156">
        <v>3</v>
      </c>
      <c r="F13" s="156">
        <v>275</v>
      </c>
      <c r="G13" s="165">
        <f>D13/E13</f>
        <v>12.487</v>
      </c>
    </row>
    <row r="14" spans="1:7" ht="48">
      <c r="A14" s="151" t="s">
        <v>111</v>
      </c>
      <c r="B14" s="195" t="s">
        <v>8</v>
      </c>
      <c r="C14" s="147" t="s">
        <v>231</v>
      </c>
      <c r="D14" s="166">
        <f>'3_С1_15-8900кВт ВРЕМЕННАЯ'!L12</f>
        <v>29.41</v>
      </c>
      <c r="E14" s="152">
        <v>3</v>
      </c>
      <c r="F14" s="152">
        <v>275</v>
      </c>
      <c r="G14" s="165">
        <f>D14/E14</f>
        <v>9.8033333333333328</v>
      </c>
    </row>
    <row r="15" spans="1:7" ht="24">
      <c r="A15" s="151" t="s">
        <v>108</v>
      </c>
      <c r="B15" s="170">
        <v>2017</v>
      </c>
      <c r="C15" s="171" t="s">
        <v>123</v>
      </c>
      <c r="D15" s="157"/>
      <c r="E15" s="157"/>
      <c r="F15" s="157"/>
      <c r="G15" s="158"/>
    </row>
    <row r="16" spans="1:7" ht="36">
      <c r="A16" s="151" t="s">
        <v>111</v>
      </c>
      <c r="B16" s="194" t="s">
        <v>1</v>
      </c>
      <c r="C16" s="147" t="s">
        <v>23</v>
      </c>
      <c r="D16" s="165">
        <f>'3_С1_15-8900кВт ВРЕМЕННАЯ'!I12</f>
        <v>9.3710000000000004</v>
      </c>
      <c r="E16" s="156">
        <v>1</v>
      </c>
      <c r="F16" s="156">
        <v>70</v>
      </c>
      <c r="G16" s="165">
        <f t="shared" ref="G16:G20" si="0">D16/E16</f>
        <v>9.3710000000000004</v>
      </c>
    </row>
    <row r="17" spans="1:7" ht="48">
      <c r="A17" s="151" t="s">
        <v>111</v>
      </c>
      <c r="B17" s="195" t="s">
        <v>8</v>
      </c>
      <c r="C17" s="147" t="s">
        <v>231</v>
      </c>
      <c r="D17" s="166">
        <f>'3_С1_15-8900кВт ВРЕМЕННАЯ'!M12</f>
        <v>16.515999999999998</v>
      </c>
      <c r="E17" s="152">
        <v>1</v>
      </c>
      <c r="F17" s="152">
        <v>70</v>
      </c>
      <c r="G17" s="165">
        <f t="shared" si="0"/>
        <v>16.515999999999998</v>
      </c>
    </row>
    <row r="18" spans="1:7" ht="24">
      <c r="A18" s="151" t="s">
        <v>108</v>
      </c>
      <c r="B18" s="170">
        <v>2016</v>
      </c>
      <c r="C18" s="171" t="s">
        <v>124</v>
      </c>
      <c r="D18" s="157"/>
      <c r="E18" s="157"/>
      <c r="F18" s="157"/>
      <c r="G18" s="158"/>
    </row>
    <row r="19" spans="1:7" ht="36">
      <c r="A19" s="151" t="s">
        <v>111</v>
      </c>
      <c r="B19" s="194" t="s">
        <v>1</v>
      </c>
      <c r="C19" s="147" t="s">
        <v>23</v>
      </c>
      <c r="D19" s="165">
        <f>'3_С1_15-8900кВт ВРЕМЕННАЯ'!J12</f>
        <v>1.74</v>
      </c>
      <c r="E19" s="156">
        <v>1</v>
      </c>
      <c r="F19" s="156">
        <v>100</v>
      </c>
      <c r="G19" s="165">
        <f t="shared" si="0"/>
        <v>1.74</v>
      </c>
    </row>
    <row r="20" spans="1:7" ht="48">
      <c r="A20" s="151" t="s">
        <v>111</v>
      </c>
      <c r="B20" s="195" t="s">
        <v>8</v>
      </c>
      <c r="C20" s="147" t="s">
        <v>231</v>
      </c>
      <c r="D20" s="166">
        <f>'3_С1_15-8900кВт ВРЕМЕННАЯ'!N12</f>
        <v>3.069</v>
      </c>
      <c r="E20" s="152">
        <v>1</v>
      </c>
      <c r="F20" s="152">
        <v>100</v>
      </c>
      <c r="G20" s="165">
        <f t="shared" si="0"/>
        <v>3.069</v>
      </c>
    </row>
    <row r="23" spans="1:7">
      <c r="B23" s="138" t="s">
        <v>110</v>
      </c>
      <c r="C23" s="138" t="s">
        <v>278</v>
      </c>
      <c r="D23" s="219"/>
    </row>
    <row r="24" spans="1:7">
      <c r="C24" s="138" t="s">
        <v>279</v>
      </c>
      <c r="D24" s="59"/>
      <c r="F24" s="220" t="s">
        <v>274</v>
      </c>
    </row>
  </sheetData>
  <mergeCells count="3">
    <mergeCell ref="B8:B10"/>
    <mergeCell ref="C8:C10"/>
    <mergeCell ref="D8:G8"/>
  </mergeCells>
  <pageMargins left="0.78740157480314965" right="0.39370078740157483" top="0.39370078740157483" bottom="0.39370078740157483" header="0.31496062992125984" footer="0.31496062992125984"/>
  <pageSetup paperSize="9" scale="76" fitToHeight="0" orientation="portrait" horizontalDpi="180" verticalDpi="18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2:O38"/>
  <sheetViews>
    <sheetView zoomScaleNormal="100" zoomScaleSheetLayoutView="70" workbookViewId="0">
      <selection activeCell="W19" sqref="W19"/>
    </sheetView>
  </sheetViews>
  <sheetFormatPr defaultRowHeight="12" outlineLevelCol="1"/>
  <cols>
    <col min="1" max="1" width="4.140625" style="145" customWidth="1"/>
    <col min="2" max="2" width="7" style="138" customWidth="1"/>
    <col min="3" max="3" width="35" style="138" customWidth="1"/>
    <col min="4" max="6" width="12.7109375" style="138" customWidth="1" outlineLevel="1"/>
    <col min="7" max="7" width="1.85546875" style="138" bestFit="1" customWidth="1"/>
    <col min="8" max="10" width="12.7109375" style="138" customWidth="1" outlineLevel="1"/>
    <col min="11" max="11" width="1.85546875" style="138" bestFit="1" customWidth="1"/>
    <col min="12" max="14" width="12.7109375" style="138" customWidth="1" outlineLevel="1"/>
    <col min="15" max="15" width="1.85546875" style="138" bestFit="1" customWidth="1"/>
    <col min="16" max="16384" width="9.140625" style="138"/>
  </cols>
  <sheetData>
    <row r="2" spans="1:15" ht="15">
      <c r="B2" s="175" t="s">
        <v>220</v>
      </c>
      <c r="C2" s="144"/>
      <c r="D2" s="144"/>
      <c r="E2" s="144"/>
      <c r="F2" s="144"/>
      <c r="H2" s="144"/>
      <c r="I2" s="144"/>
      <c r="J2" s="144"/>
      <c r="L2" s="144"/>
      <c r="M2" s="144"/>
      <c r="N2" s="144"/>
    </row>
    <row r="3" spans="1:15" ht="15">
      <c r="B3" s="175" t="s">
        <v>242</v>
      </c>
      <c r="C3" s="144"/>
      <c r="D3" s="144"/>
      <c r="E3" s="149"/>
      <c r="F3" s="149"/>
      <c r="H3" s="144"/>
      <c r="I3" s="149"/>
      <c r="J3" s="149"/>
      <c r="L3" s="144"/>
      <c r="M3" s="149"/>
      <c r="N3" s="149"/>
    </row>
    <row r="4" spans="1:15" ht="15">
      <c r="B4" s="176"/>
      <c r="C4" s="149"/>
      <c r="D4" s="149"/>
      <c r="E4" s="149"/>
      <c r="F4" s="144"/>
      <c r="H4" s="149"/>
      <c r="I4" s="149"/>
      <c r="J4" s="144"/>
      <c r="L4" s="149"/>
      <c r="M4" s="149"/>
      <c r="N4" s="144"/>
    </row>
    <row r="5" spans="1:15" ht="15.75">
      <c r="B5" s="76" t="s">
        <v>277</v>
      </c>
      <c r="D5" s="148"/>
      <c r="E5" s="148"/>
      <c r="F5" s="144"/>
      <c r="H5" s="148"/>
      <c r="I5" s="148"/>
      <c r="J5" s="144"/>
      <c r="L5" s="148"/>
      <c r="M5" s="148"/>
      <c r="N5" s="144"/>
    </row>
    <row r="6" spans="1:15" s="163" customFormat="1">
      <c r="A6" s="159"/>
      <c r="B6" s="160"/>
      <c r="C6" s="160"/>
      <c r="D6" s="160"/>
      <c r="E6" s="160"/>
      <c r="F6" s="161"/>
      <c r="G6" s="164" t="s">
        <v>112</v>
      </c>
      <c r="H6" s="162"/>
      <c r="I6" s="162"/>
      <c r="J6" s="162"/>
      <c r="K6" s="164" t="s">
        <v>112</v>
      </c>
      <c r="L6" s="162"/>
      <c r="M6" s="162"/>
      <c r="N6" s="162"/>
      <c r="O6" s="164" t="s">
        <v>112</v>
      </c>
    </row>
    <row r="7" spans="1:15" s="163" customFormat="1">
      <c r="A7" s="159"/>
      <c r="B7" s="160"/>
      <c r="C7" s="160"/>
      <c r="D7" s="172" t="s">
        <v>120</v>
      </c>
      <c r="E7" s="160"/>
      <c r="F7" s="141" t="s">
        <v>109</v>
      </c>
      <c r="G7" s="164"/>
      <c r="H7" s="172" t="s">
        <v>235</v>
      </c>
      <c r="I7" s="162"/>
      <c r="J7" s="141" t="s">
        <v>109</v>
      </c>
      <c r="K7" s="164"/>
      <c r="L7" s="172" t="s">
        <v>236</v>
      </c>
      <c r="M7" s="162"/>
      <c r="N7" s="141" t="s">
        <v>109</v>
      </c>
      <c r="O7" s="164"/>
    </row>
    <row r="8" spans="1:15" ht="78.75" customHeight="1">
      <c r="A8" s="167" t="s">
        <v>121</v>
      </c>
      <c r="B8" s="222" t="s">
        <v>107</v>
      </c>
      <c r="C8" s="222" t="s">
        <v>25</v>
      </c>
      <c r="D8" s="233" t="s">
        <v>119</v>
      </c>
      <c r="E8" s="234"/>
      <c r="F8" s="235"/>
      <c r="H8" s="233" t="s">
        <v>23</v>
      </c>
      <c r="I8" s="234"/>
      <c r="J8" s="235"/>
      <c r="L8" s="233" t="s">
        <v>234</v>
      </c>
      <c r="M8" s="234"/>
      <c r="N8" s="235"/>
    </row>
    <row r="9" spans="1:15">
      <c r="B9" s="232"/>
      <c r="C9" s="232"/>
      <c r="D9" s="195" t="s">
        <v>113</v>
      </c>
      <c r="E9" s="195" t="s">
        <v>115</v>
      </c>
      <c r="F9" s="195" t="s">
        <v>114</v>
      </c>
      <c r="H9" s="195" t="s">
        <v>116</v>
      </c>
      <c r="I9" s="195" t="s">
        <v>117</v>
      </c>
      <c r="J9" s="195" t="s">
        <v>118</v>
      </c>
      <c r="L9" s="195" t="s">
        <v>113</v>
      </c>
      <c r="M9" s="195" t="s">
        <v>115</v>
      </c>
      <c r="N9" s="195" t="s">
        <v>114</v>
      </c>
    </row>
    <row r="10" spans="1:15" ht="15">
      <c r="B10" s="223"/>
      <c r="C10" s="223"/>
      <c r="D10" s="74">
        <v>2018</v>
      </c>
      <c r="E10" s="74">
        <v>2017</v>
      </c>
      <c r="F10" s="74">
        <v>2016</v>
      </c>
      <c r="H10" s="168">
        <f>D10</f>
        <v>2018</v>
      </c>
      <c r="I10" s="168">
        <f t="shared" ref="I10:J10" si="0">E10</f>
        <v>2017</v>
      </c>
      <c r="J10" s="168">
        <f t="shared" si="0"/>
        <v>2016</v>
      </c>
      <c r="L10" s="168">
        <f>H10</f>
        <v>2018</v>
      </c>
      <c r="M10" s="168">
        <f t="shared" ref="M10:N10" si="1">I10</f>
        <v>2017</v>
      </c>
      <c r="N10" s="168">
        <f t="shared" si="1"/>
        <v>2016</v>
      </c>
    </row>
    <row r="11" spans="1:15">
      <c r="B11" s="139">
        <v>1</v>
      </c>
      <c r="C11" s="139">
        <v>2</v>
      </c>
      <c r="D11" s="139">
        <v>3</v>
      </c>
      <c r="E11" s="139">
        <v>4</v>
      </c>
      <c r="F11" s="139">
        <v>5</v>
      </c>
      <c r="H11" s="139">
        <v>3</v>
      </c>
      <c r="I11" s="139">
        <v>4</v>
      </c>
      <c r="J11" s="139">
        <v>5</v>
      </c>
      <c r="L11" s="139">
        <v>3</v>
      </c>
      <c r="M11" s="139">
        <v>4</v>
      </c>
      <c r="N11" s="139">
        <v>5</v>
      </c>
    </row>
    <row r="12" spans="1:15" ht="57">
      <c r="A12" s="146" t="s">
        <v>108</v>
      </c>
      <c r="B12" s="195" t="s">
        <v>1</v>
      </c>
      <c r="C12" s="173" t="s">
        <v>26</v>
      </c>
      <c r="D12" s="166">
        <f>SUM(D13,D14,D15,D16,D17,D26)</f>
        <v>66.870999999999995</v>
      </c>
      <c r="E12" s="166">
        <f t="shared" ref="E12" si="2">SUM(E13,E14,E15,E16,E17,E26)</f>
        <v>25.886999999999997</v>
      </c>
      <c r="F12" s="166">
        <f>SUM(F13,F14,F15,F16,F17,F26)</f>
        <v>4.8090000000000002</v>
      </c>
      <c r="G12" s="169"/>
      <c r="H12" s="166">
        <f>SUM(H13,H14,H15,H16,H17,H26)</f>
        <v>37.460999999999999</v>
      </c>
      <c r="I12" s="166">
        <f t="shared" ref="I12" si="3">SUM(I13,I14,I15,I16,I17,I26)</f>
        <v>9.3710000000000004</v>
      </c>
      <c r="J12" s="166">
        <f>SUM(J13,J14,J15,J16,J17,J26)</f>
        <v>1.74</v>
      </c>
      <c r="K12" s="169"/>
      <c r="L12" s="166">
        <f>SUM(L13,L14,L15,L16,L17,L26)</f>
        <v>29.41</v>
      </c>
      <c r="M12" s="166">
        <f t="shared" ref="M12" si="4">SUM(M13,M14,M15,M16,M17,M26)</f>
        <v>16.515999999999998</v>
      </c>
      <c r="N12" s="166">
        <f>SUM(N13,N14,N15,N16,N17,N26)</f>
        <v>3.069</v>
      </c>
      <c r="O12" s="169"/>
    </row>
    <row r="13" spans="1:15" ht="16.5">
      <c r="A13" s="146" t="s">
        <v>108</v>
      </c>
      <c r="B13" s="195" t="s">
        <v>27</v>
      </c>
      <c r="C13" s="173" t="s">
        <v>28</v>
      </c>
      <c r="D13" s="166">
        <f>SUM(H13,L13)</f>
        <v>0</v>
      </c>
      <c r="E13" s="166">
        <f t="shared" ref="E13:F16" si="5">SUM(I13,M13)</f>
        <v>0.66900000000000004</v>
      </c>
      <c r="F13" s="166">
        <f t="shared" si="5"/>
        <v>3.1E-2</v>
      </c>
      <c r="G13" s="169"/>
      <c r="H13" s="152">
        <v>0</v>
      </c>
      <c r="I13" s="152">
        <v>0.24199999999999999</v>
      </c>
      <c r="J13" s="152">
        <v>1.0999999999999999E-2</v>
      </c>
      <c r="K13" s="169"/>
      <c r="L13" s="152">
        <v>0</v>
      </c>
      <c r="M13" s="152">
        <v>0.42699999999999999</v>
      </c>
      <c r="N13" s="152">
        <v>0.02</v>
      </c>
      <c r="O13" s="169"/>
    </row>
    <row r="14" spans="1:15" ht="16.5" customHeight="1">
      <c r="A14" s="146" t="s">
        <v>108</v>
      </c>
      <c r="B14" s="195" t="s">
        <v>29</v>
      </c>
      <c r="C14" s="173" t="s">
        <v>30</v>
      </c>
      <c r="D14" s="166">
        <f t="shared" ref="D14:D16" si="6">SUM(H14,L14)</f>
        <v>0.20800000000000002</v>
      </c>
      <c r="E14" s="166">
        <f t="shared" si="5"/>
        <v>0.1</v>
      </c>
      <c r="F14" s="166">
        <f t="shared" si="5"/>
        <v>0</v>
      </c>
      <c r="G14" s="169"/>
      <c r="H14" s="152">
        <v>0.11600000000000001</v>
      </c>
      <c r="I14" s="152">
        <v>3.5999999999999997E-2</v>
      </c>
      <c r="J14" s="152">
        <v>0</v>
      </c>
      <c r="K14" s="169"/>
      <c r="L14" s="152">
        <v>9.1999999999999998E-2</v>
      </c>
      <c r="M14" s="152">
        <v>6.4000000000000001E-2</v>
      </c>
      <c r="N14" s="152">
        <v>0</v>
      </c>
      <c r="O14" s="169"/>
    </row>
    <row r="15" spans="1:15" ht="16.5">
      <c r="A15" s="146" t="s">
        <v>108</v>
      </c>
      <c r="B15" s="195" t="s">
        <v>31</v>
      </c>
      <c r="C15" s="173" t="s">
        <v>32</v>
      </c>
      <c r="D15" s="166">
        <f t="shared" si="6"/>
        <v>18.638999999999999</v>
      </c>
      <c r="E15" s="166">
        <f t="shared" si="5"/>
        <v>19.192999999999998</v>
      </c>
      <c r="F15" s="166">
        <f t="shared" si="5"/>
        <v>3.6139999999999999</v>
      </c>
      <c r="G15" s="169"/>
      <c r="H15" s="152">
        <v>10.442</v>
      </c>
      <c r="I15" s="152">
        <v>6.9480000000000004</v>
      </c>
      <c r="J15" s="152">
        <v>1.3080000000000001</v>
      </c>
      <c r="K15" s="169"/>
      <c r="L15" s="152">
        <v>8.1969999999999992</v>
      </c>
      <c r="M15" s="152">
        <v>12.244999999999999</v>
      </c>
      <c r="N15" s="152">
        <v>2.306</v>
      </c>
      <c r="O15" s="169"/>
    </row>
    <row r="16" spans="1:15" ht="28.5">
      <c r="A16" s="146" t="s">
        <v>108</v>
      </c>
      <c r="B16" s="195" t="s">
        <v>33</v>
      </c>
      <c r="C16" s="173" t="s">
        <v>34</v>
      </c>
      <c r="D16" s="166">
        <f t="shared" si="6"/>
        <v>5.6180000000000003</v>
      </c>
      <c r="E16" s="166">
        <f t="shared" si="5"/>
        <v>5.8250000000000002</v>
      </c>
      <c r="F16" s="166">
        <f t="shared" si="5"/>
        <v>1.1019999999999999</v>
      </c>
      <c r="G16" s="169"/>
      <c r="H16" s="152">
        <v>3.1469999999999998</v>
      </c>
      <c r="I16" s="152">
        <v>2.109</v>
      </c>
      <c r="J16" s="152">
        <v>0.39900000000000002</v>
      </c>
      <c r="K16" s="169"/>
      <c r="L16" s="152">
        <v>2.4710000000000001</v>
      </c>
      <c r="M16" s="152">
        <v>3.7160000000000002</v>
      </c>
      <c r="N16" s="152">
        <v>0.70299999999999996</v>
      </c>
      <c r="O16" s="169"/>
    </row>
    <row r="17" spans="1:15" ht="28.5">
      <c r="A17" s="146" t="s">
        <v>108</v>
      </c>
      <c r="B17" s="195" t="s">
        <v>35</v>
      </c>
      <c r="C17" s="173" t="s">
        <v>36</v>
      </c>
      <c r="D17" s="166">
        <f>SUM(D18:D20)</f>
        <v>0.69100000000000006</v>
      </c>
      <c r="E17" s="166">
        <f>SUM(E18:E20)</f>
        <v>0.1</v>
      </c>
      <c r="F17" s="166">
        <f t="shared" ref="F17" si="7">SUM(F18:F20)</f>
        <v>6.2E-2</v>
      </c>
      <c r="G17" s="169"/>
      <c r="H17" s="166">
        <f>SUM(H18:H20)</f>
        <v>0.38700000000000001</v>
      </c>
      <c r="I17" s="166">
        <f>SUM(I18:I20)</f>
        <v>3.5999999999999997E-2</v>
      </c>
      <c r="J17" s="166">
        <f t="shared" ref="J17" si="8">SUM(J18:J20)</f>
        <v>2.2000000000000002E-2</v>
      </c>
      <c r="K17" s="169"/>
      <c r="L17" s="166">
        <f>SUM(L18:L20)</f>
        <v>0.30399999999999999</v>
      </c>
      <c r="M17" s="166">
        <f>SUM(M18:M20)</f>
        <v>6.4000000000000001E-2</v>
      </c>
      <c r="N17" s="166">
        <f t="shared" ref="N17" si="9">SUM(N18:N20)</f>
        <v>0.04</v>
      </c>
      <c r="O17" s="169"/>
    </row>
    <row r="18" spans="1:15" ht="28.5">
      <c r="A18" s="146" t="s">
        <v>108</v>
      </c>
      <c r="B18" s="195" t="s">
        <v>37</v>
      </c>
      <c r="C18" s="173" t="s">
        <v>38</v>
      </c>
      <c r="D18" s="166">
        <f>SUM(H18,L18)</f>
        <v>0</v>
      </c>
      <c r="E18" s="166">
        <f t="shared" ref="E18:F19" si="10">SUM(I18,M18)</f>
        <v>0</v>
      </c>
      <c r="F18" s="166">
        <f t="shared" si="10"/>
        <v>0</v>
      </c>
      <c r="G18" s="169"/>
      <c r="H18" s="152">
        <v>0</v>
      </c>
      <c r="I18" s="152">
        <v>0</v>
      </c>
      <c r="J18" s="152">
        <v>0</v>
      </c>
      <c r="K18" s="169"/>
      <c r="L18" s="152">
        <v>0</v>
      </c>
      <c r="M18" s="152">
        <v>0</v>
      </c>
      <c r="N18" s="152">
        <v>0</v>
      </c>
      <c r="O18" s="169"/>
    </row>
    <row r="19" spans="1:15" ht="42.75">
      <c r="A19" s="146" t="s">
        <v>108</v>
      </c>
      <c r="B19" s="195" t="s">
        <v>39</v>
      </c>
      <c r="C19" s="173" t="s">
        <v>40</v>
      </c>
      <c r="D19" s="166">
        <f t="shared" ref="D19" si="11">SUM(H19,L19)</f>
        <v>0</v>
      </c>
      <c r="E19" s="166">
        <f t="shared" si="10"/>
        <v>0</v>
      </c>
      <c r="F19" s="166">
        <f t="shared" si="10"/>
        <v>0</v>
      </c>
      <c r="G19" s="169"/>
      <c r="H19" s="152">
        <v>0</v>
      </c>
      <c r="I19" s="152">
        <v>0</v>
      </c>
      <c r="J19" s="152">
        <v>0</v>
      </c>
      <c r="K19" s="169"/>
      <c r="L19" s="152">
        <v>0</v>
      </c>
      <c r="M19" s="152">
        <v>0</v>
      </c>
      <c r="N19" s="152">
        <v>0</v>
      </c>
      <c r="O19" s="169"/>
    </row>
    <row r="20" spans="1:15" ht="42.75">
      <c r="A20" s="146" t="s">
        <v>108</v>
      </c>
      <c r="B20" s="195" t="s">
        <v>41</v>
      </c>
      <c r="C20" s="173" t="s">
        <v>42</v>
      </c>
      <c r="D20" s="166">
        <f>SUM(D21:D25)</f>
        <v>0.69100000000000006</v>
      </c>
      <c r="E20" s="166">
        <f t="shared" ref="E20:F20" si="12">SUM(E21:E25)</f>
        <v>0.1</v>
      </c>
      <c r="F20" s="166">
        <f t="shared" si="12"/>
        <v>6.2E-2</v>
      </c>
      <c r="G20" s="169"/>
      <c r="H20" s="166">
        <f>SUM(H21:H25)</f>
        <v>0.38700000000000001</v>
      </c>
      <c r="I20" s="166">
        <f t="shared" ref="I20:J20" si="13">SUM(I21:I25)</f>
        <v>3.5999999999999997E-2</v>
      </c>
      <c r="J20" s="166">
        <f t="shared" si="13"/>
        <v>2.2000000000000002E-2</v>
      </c>
      <c r="K20" s="169"/>
      <c r="L20" s="166">
        <f>SUM(L21:L25)</f>
        <v>0.30399999999999999</v>
      </c>
      <c r="M20" s="166">
        <f t="shared" ref="M20:N20" si="14">SUM(M21:M25)</f>
        <v>6.4000000000000001E-2</v>
      </c>
      <c r="N20" s="166">
        <f t="shared" si="14"/>
        <v>0.04</v>
      </c>
      <c r="O20" s="169"/>
    </row>
    <row r="21" spans="1:15" ht="16.5">
      <c r="A21" s="146" t="s">
        <v>108</v>
      </c>
      <c r="B21" s="195" t="s">
        <v>43</v>
      </c>
      <c r="C21" s="174" t="s">
        <v>44</v>
      </c>
      <c r="D21" s="166">
        <f>SUM(H21,L21)</f>
        <v>0.223</v>
      </c>
      <c r="E21" s="166">
        <f t="shared" ref="E21:F25" si="15">SUM(I21,M21)</f>
        <v>0.1</v>
      </c>
      <c r="F21" s="166">
        <f t="shared" si="15"/>
        <v>3.1E-2</v>
      </c>
      <c r="G21" s="169"/>
      <c r="H21" s="152">
        <v>0.125</v>
      </c>
      <c r="I21" s="152">
        <v>3.5999999999999997E-2</v>
      </c>
      <c r="J21" s="152">
        <v>1.0999999999999999E-2</v>
      </c>
      <c r="K21" s="169"/>
      <c r="L21" s="152">
        <v>9.8000000000000004E-2</v>
      </c>
      <c r="M21" s="152">
        <v>6.4000000000000001E-2</v>
      </c>
      <c r="N21" s="152">
        <v>0.02</v>
      </c>
      <c r="O21" s="169"/>
    </row>
    <row r="22" spans="1:15" ht="28.5">
      <c r="A22" s="146" t="s">
        <v>108</v>
      </c>
      <c r="B22" s="195" t="s">
        <v>45</v>
      </c>
      <c r="C22" s="174" t="s">
        <v>46</v>
      </c>
      <c r="D22" s="166">
        <f t="shared" ref="D22:D25" si="16">SUM(H22,L22)</f>
        <v>0.17099999999999999</v>
      </c>
      <c r="E22" s="166">
        <f t="shared" si="15"/>
        <v>0</v>
      </c>
      <c r="F22" s="166">
        <f t="shared" si="15"/>
        <v>1.6E-2</v>
      </c>
      <c r="G22" s="169"/>
      <c r="H22" s="152">
        <v>9.6000000000000002E-2</v>
      </c>
      <c r="I22" s="152">
        <v>0</v>
      </c>
      <c r="J22" s="152">
        <v>6.0000000000000001E-3</v>
      </c>
      <c r="K22" s="169"/>
      <c r="L22" s="152">
        <v>7.4999999999999997E-2</v>
      </c>
      <c r="M22" s="152">
        <v>0</v>
      </c>
      <c r="N22" s="152">
        <v>0.01</v>
      </c>
      <c r="O22" s="169"/>
    </row>
    <row r="23" spans="1:15" ht="71.25">
      <c r="A23" s="146" t="s">
        <v>108</v>
      </c>
      <c r="B23" s="195" t="s">
        <v>47</v>
      </c>
      <c r="C23" s="174" t="s">
        <v>48</v>
      </c>
      <c r="D23" s="166">
        <f t="shared" si="16"/>
        <v>0.29700000000000004</v>
      </c>
      <c r="E23" s="166">
        <f t="shared" si="15"/>
        <v>0</v>
      </c>
      <c r="F23" s="166">
        <f t="shared" si="15"/>
        <v>1.4999999999999999E-2</v>
      </c>
      <c r="G23" s="169"/>
      <c r="H23" s="152">
        <v>0.16600000000000001</v>
      </c>
      <c r="I23" s="152">
        <v>0</v>
      </c>
      <c r="J23" s="152">
        <v>5.0000000000000001E-3</v>
      </c>
      <c r="K23" s="169"/>
      <c r="L23" s="152">
        <v>0.13100000000000001</v>
      </c>
      <c r="M23" s="152">
        <v>0</v>
      </c>
      <c r="N23" s="152">
        <v>0.01</v>
      </c>
      <c r="O23" s="169"/>
    </row>
    <row r="24" spans="1:15" ht="16.5">
      <c r="A24" s="146" t="s">
        <v>108</v>
      </c>
      <c r="B24" s="195" t="s">
        <v>49</v>
      </c>
      <c r="C24" s="174" t="s">
        <v>50</v>
      </c>
      <c r="D24" s="166">
        <f t="shared" si="16"/>
        <v>0</v>
      </c>
      <c r="E24" s="166">
        <f t="shared" si="15"/>
        <v>0</v>
      </c>
      <c r="F24" s="166">
        <f t="shared" si="15"/>
        <v>0</v>
      </c>
      <c r="G24" s="169"/>
      <c r="H24" s="152">
        <v>0</v>
      </c>
      <c r="I24" s="152">
        <v>0</v>
      </c>
      <c r="J24" s="152">
        <v>0</v>
      </c>
      <c r="K24" s="169"/>
      <c r="L24" s="152">
        <v>0</v>
      </c>
      <c r="M24" s="152">
        <v>0</v>
      </c>
      <c r="N24" s="152">
        <v>0</v>
      </c>
      <c r="O24" s="169"/>
    </row>
    <row r="25" spans="1:15" ht="42.75">
      <c r="A25" s="146" t="s">
        <v>108</v>
      </c>
      <c r="B25" s="195" t="s">
        <v>51</v>
      </c>
      <c r="C25" s="174" t="s">
        <v>52</v>
      </c>
      <c r="D25" s="166">
        <f t="shared" si="16"/>
        <v>0</v>
      </c>
      <c r="E25" s="166">
        <f t="shared" si="15"/>
        <v>0</v>
      </c>
      <c r="F25" s="166">
        <f t="shared" si="15"/>
        <v>0</v>
      </c>
      <c r="G25" s="169"/>
      <c r="H25" s="152">
        <v>0</v>
      </c>
      <c r="I25" s="152">
        <v>0</v>
      </c>
      <c r="J25" s="152">
        <v>0</v>
      </c>
      <c r="K25" s="169"/>
      <c r="L25" s="152">
        <v>0</v>
      </c>
      <c r="M25" s="152">
        <v>0</v>
      </c>
      <c r="N25" s="152">
        <v>0</v>
      </c>
      <c r="O25" s="169"/>
    </row>
    <row r="26" spans="1:15" ht="28.5">
      <c r="A26" s="146" t="s">
        <v>108</v>
      </c>
      <c r="B26" s="195" t="s">
        <v>53</v>
      </c>
      <c r="C26" s="173" t="s">
        <v>54</v>
      </c>
      <c r="D26" s="166">
        <f>SUM(D27:D30)</f>
        <v>41.714999999999996</v>
      </c>
      <c r="E26" s="166">
        <f t="shared" ref="E26" si="17">SUM(E27:E30)</f>
        <v>0</v>
      </c>
      <c r="F26" s="166">
        <f>SUM(F27:F30)</f>
        <v>0</v>
      </c>
      <c r="G26" s="169"/>
      <c r="H26" s="166">
        <f>SUM(H27:H30)</f>
        <v>23.369</v>
      </c>
      <c r="I26" s="166">
        <f t="shared" ref="I26" si="18">SUM(I27:I30)</f>
        <v>0</v>
      </c>
      <c r="J26" s="166">
        <f>SUM(J27:J30)</f>
        <v>0</v>
      </c>
      <c r="K26" s="169"/>
      <c r="L26" s="166">
        <f>SUM(L27:L30)</f>
        <v>18.346</v>
      </c>
      <c r="M26" s="166">
        <f t="shared" ref="M26" si="19">SUM(M27:M30)</f>
        <v>0</v>
      </c>
      <c r="N26" s="166">
        <f>SUM(N27:N30)</f>
        <v>0</v>
      </c>
      <c r="O26" s="169"/>
    </row>
    <row r="27" spans="1:15" ht="16.5">
      <c r="A27" s="146" t="s">
        <v>108</v>
      </c>
      <c r="B27" s="195" t="s">
        <v>55</v>
      </c>
      <c r="C27" s="173" t="s">
        <v>56</v>
      </c>
      <c r="D27" s="166">
        <f t="shared" ref="D27:F30" si="20">SUM(H27,L27)</f>
        <v>3.1E-2</v>
      </c>
      <c r="E27" s="166">
        <f t="shared" si="20"/>
        <v>0</v>
      </c>
      <c r="F27" s="166">
        <f t="shared" si="20"/>
        <v>0</v>
      </c>
      <c r="G27" s="169"/>
      <c r="H27" s="152">
        <v>1.7999999999999999E-2</v>
      </c>
      <c r="I27" s="152">
        <v>0</v>
      </c>
      <c r="J27" s="152">
        <v>0</v>
      </c>
      <c r="K27" s="169"/>
      <c r="L27" s="152">
        <v>1.2999999999999999E-2</v>
      </c>
      <c r="M27" s="152">
        <v>0</v>
      </c>
      <c r="N27" s="152">
        <v>0</v>
      </c>
      <c r="O27" s="169"/>
    </row>
    <row r="28" spans="1:15" ht="16.5">
      <c r="A28" s="146" t="s">
        <v>108</v>
      </c>
      <c r="B28" s="195" t="s">
        <v>57</v>
      </c>
      <c r="C28" s="173" t="s">
        <v>58</v>
      </c>
      <c r="D28" s="166">
        <f t="shared" si="20"/>
        <v>0</v>
      </c>
      <c r="E28" s="166">
        <f t="shared" si="20"/>
        <v>0</v>
      </c>
      <c r="F28" s="166">
        <f t="shared" si="20"/>
        <v>0</v>
      </c>
      <c r="G28" s="169"/>
      <c r="H28" s="152">
        <v>0</v>
      </c>
      <c r="I28" s="152">
        <v>0</v>
      </c>
      <c r="J28" s="152">
        <v>0</v>
      </c>
      <c r="K28" s="169"/>
      <c r="L28" s="152">
        <v>0</v>
      </c>
      <c r="M28" s="152">
        <v>0</v>
      </c>
      <c r="N28" s="152">
        <v>0</v>
      </c>
      <c r="O28" s="169"/>
    </row>
    <row r="29" spans="1:15" ht="16.5">
      <c r="A29" s="146" t="s">
        <v>108</v>
      </c>
      <c r="B29" s="195" t="s">
        <v>59</v>
      </c>
      <c r="C29" s="173" t="s">
        <v>60</v>
      </c>
      <c r="D29" s="166">
        <f t="shared" si="20"/>
        <v>41.683999999999997</v>
      </c>
      <c r="E29" s="166">
        <f t="shared" si="20"/>
        <v>0</v>
      </c>
      <c r="F29" s="166">
        <f t="shared" si="20"/>
        <v>0</v>
      </c>
      <c r="G29" s="169"/>
      <c r="H29" s="152">
        <v>23.350999999999999</v>
      </c>
      <c r="I29" s="152">
        <v>0</v>
      </c>
      <c r="J29" s="152">
        <v>0</v>
      </c>
      <c r="K29" s="169"/>
      <c r="L29" s="152">
        <v>18.332999999999998</v>
      </c>
      <c r="M29" s="152">
        <v>0</v>
      </c>
      <c r="N29" s="152">
        <v>0</v>
      </c>
      <c r="O29" s="169"/>
    </row>
    <row r="30" spans="1:15" ht="42.75">
      <c r="A30" s="146" t="s">
        <v>108</v>
      </c>
      <c r="B30" s="195" t="s">
        <v>61</v>
      </c>
      <c r="C30" s="173" t="s">
        <v>62</v>
      </c>
      <c r="D30" s="166">
        <f t="shared" si="20"/>
        <v>0</v>
      </c>
      <c r="E30" s="166">
        <f t="shared" si="20"/>
        <v>0</v>
      </c>
      <c r="F30" s="166">
        <f t="shared" si="20"/>
        <v>0</v>
      </c>
      <c r="G30" s="169"/>
      <c r="H30" s="152">
        <v>0</v>
      </c>
      <c r="I30" s="152">
        <v>0</v>
      </c>
      <c r="J30" s="152">
        <v>0</v>
      </c>
      <c r="K30" s="169"/>
      <c r="L30" s="152">
        <v>0</v>
      </c>
      <c r="M30" s="152">
        <v>0</v>
      </c>
      <c r="N30" s="152">
        <v>0</v>
      </c>
      <c r="O30" s="169"/>
    </row>
    <row r="33" spans="2:14">
      <c r="B33" s="138" t="s">
        <v>110</v>
      </c>
      <c r="C33" s="138" t="s">
        <v>278</v>
      </c>
      <c r="D33" s="219"/>
    </row>
    <row r="34" spans="2:14">
      <c r="C34" s="138" t="s">
        <v>279</v>
      </c>
      <c r="D34" s="59"/>
      <c r="F34" s="220" t="s">
        <v>274</v>
      </c>
    </row>
    <row r="38" spans="2:14">
      <c r="B38" s="142"/>
      <c r="C38" s="142"/>
      <c r="D38" s="142"/>
      <c r="E38" s="142"/>
      <c r="F38" s="142"/>
      <c r="H38" s="142"/>
      <c r="I38" s="142"/>
      <c r="J38" s="142"/>
      <c r="L38" s="142"/>
      <c r="M38" s="142"/>
      <c r="N38" s="142"/>
    </row>
  </sheetData>
  <mergeCells count="5">
    <mergeCell ref="B8:B10"/>
    <mergeCell ref="C8:C10"/>
    <mergeCell ref="D8:F8"/>
    <mergeCell ref="H8:J8"/>
    <mergeCell ref="L8:N8"/>
  </mergeCells>
  <pageMargins left="0.35" right="0.22" top="0.39370078740157483" bottom="0.39370078740157483" header="0.31496062992125984" footer="0.31496062992125984"/>
  <pageSetup paperSize="9" scale="88" fitToHeight="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  <pageSetUpPr fitToPage="1"/>
  </sheetPr>
  <dimension ref="A2:J47"/>
  <sheetViews>
    <sheetView view="pageBreakPreview" topLeftCell="A4" zoomScale="85" zoomScaleNormal="100" zoomScaleSheetLayoutView="85" workbookViewId="0">
      <selection activeCell="C8" sqref="C8"/>
    </sheetView>
  </sheetViews>
  <sheetFormatPr defaultRowHeight="12" outlineLevelRow="1"/>
  <cols>
    <col min="1" max="1" width="4.140625" style="17" customWidth="1"/>
    <col min="2" max="2" width="6.28515625" style="69" customWidth="1"/>
    <col min="3" max="3" width="49.42578125" style="138" customWidth="1"/>
    <col min="4" max="4" width="3.28515625" style="42" bestFit="1" customWidth="1"/>
    <col min="5" max="5" width="5.85546875" style="5" customWidth="1"/>
    <col min="6" max="6" width="9.42578125" style="5" customWidth="1"/>
    <col min="7" max="7" width="9.28515625" style="138" bestFit="1" customWidth="1"/>
    <col min="8" max="8" width="11.7109375" style="138" bestFit="1" customWidth="1"/>
    <col min="9" max="9" width="13.85546875" style="138" bestFit="1" customWidth="1"/>
    <col min="10" max="10" width="15.5703125" style="138" bestFit="1" customWidth="1"/>
    <col min="11" max="16384" width="9.140625" style="138"/>
  </cols>
  <sheetData>
    <row r="2" spans="1:10">
      <c r="J2" s="8"/>
    </row>
    <row r="3" spans="1:10">
      <c r="C3" s="138" t="s">
        <v>146</v>
      </c>
    </row>
    <row r="4" spans="1:10">
      <c r="C4" s="138" t="s">
        <v>147</v>
      </c>
    </row>
    <row r="5" spans="1:10">
      <c r="C5" s="138" t="s">
        <v>148</v>
      </c>
    </row>
    <row r="6" spans="1:10">
      <c r="C6" s="160" t="s">
        <v>228</v>
      </c>
    </row>
    <row r="8" spans="1:10" ht="15">
      <c r="C8" s="75" t="s">
        <v>277</v>
      </c>
    </row>
    <row r="10" spans="1:10" ht="36">
      <c r="C10" s="222" t="s">
        <v>0</v>
      </c>
      <c r="D10" s="224" t="s">
        <v>142</v>
      </c>
      <c r="E10" s="225"/>
      <c r="F10" s="222" t="s">
        <v>143</v>
      </c>
      <c r="G10" s="196" t="s">
        <v>131</v>
      </c>
      <c r="H10" s="196" t="s">
        <v>130</v>
      </c>
      <c r="I10" s="196" t="s">
        <v>270</v>
      </c>
      <c r="J10" s="196" t="s">
        <v>269</v>
      </c>
    </row>
    <row r="11" spans="1:10" ht="26.25" customHeight="1">
      <c r="C11" s="223"/>
      <c r="D11" s="226"/>
      <c r="E11" s="227"/>
      <c r="F11" s="223"/>
      <c r="G11" s="196" t="s">
        <v>137</v>
      </c>
      <c r="H11" s="73" t="s">
        <v>137</v>
      </c>
      <c r="I11" s="196" t="s">
        <v>125</v>
      </c>
      <c r="J11" s="196" t="s">
        <v>127</v>
      </c>
    </row>
    <row r="12" spans="1:10" ht="13.5">
      <c r="A12" s="18" t="s">
        <v>108</v>
      </c>
      <c r="B12" s="66" t="s">
        <v>1</v>
      </c>
      <c r="C12" s="30" t="s">
        <v>2</v>
      </c>
      <c r="D12" s="31" t="s">
        <v>132</v>
      </c>
      <c r="E12" s="31" t="s">
        <v>132</v>
      </c>
      <c r="F12" s="31"/>
      <c r="G12" s="30"/>
      <c r="H12" s="30"/>
      <c r="I12" s="30"/>
      <c r="J12" s="30"/>
    </row>
    <row r="13" spans="1:10" ht="13.5">
      <c r="A13" s="18" t="s">
        <v>108</v>
      </c>
      <c r="B13" s="71" t="s">
        <v>3</v>
      </c>
      <c r="C13" s="72" t="s">
        <v>63</v>
      </c>
      <c r="D13" s="198" t="s">
        <v>132</v>
      </c>
      <c r="E13" s="198" t="s">
        <v>70</v>
      </c>
      <c r="F13" s="55">
        <v>0</v>
      </c>
      <c r="G13" s="56"/>
      <c r="H13" s="77"/>
      <c r="I13" s="55">
        <v>0</v>
      </c>
      <c r="J13" s="55">
        <v>0</v>
      </c>
    </row>
    <row r="14" spans="1:10" ht="13.5" outlineLevel="1">
      <c r="A14" s="18" t="s">
        <v>108</v>
      </c>
      <c r="B14" s="67"/>
      <c r="C14" s="79" t="s">
        <v>67</v>
      </c>
      <c r="D14" s="198" t="s">
        <v>132</v>
      </c>
      <c r="E14" s="198" t="s">
        <v>64</v>
      </c>
      <c r="F14" s="55">
        <v>0</v>
      </c>
      <c r="G14" s="56"/>
      <c r="H14" s="77"/>
      <c r="I14" s="55">
        <v>0</v>
      </c>
      <c r="J14" s="55">
        <v>0</v>
      </c>
    </row>
    <row r="15" spans="1:10" ht="13.5" outlineLevel="1">
      <c r="A15" s="18" t="s">
        <v>108</v>
      </c>
      <c r="B15" s="67"/>
      <c r="C15" s="79" t="s">
        <v>68</v>
      </c>
      <c r="D15" s="198" t="s">
        <v>132</v>
      </c>
      <c r="E15" s="198" t="s">
        <v>65</v>
      </c>
      <c r="F15" s="55">
        <v>0</v>
      </c>
      <c r="G15" s="56"/>
      <c r="H15" s="77"/>
      <c r="I15" s="55">
        <v>0</v>
      </c>
      <c r="J15" s="55">
        <v>0</v>
      </c>
    </row>
    <row r="16" spans="1:10" ht="13.5" outlineLevel="1">
      <c r="A16" s="18" t="s">
        <v>108</v>
      </c>
      <c r="B16" s="67"/>
      <c r="C16" s="79" t="s">
        <v>69</v>
      </c>
      <c r="D16" s="198" t="s">
        <v>132</v>
      </c>
      <c r="E16" s="198" t="s">
        <v>66</v>
      </c>
      <c r="F16" s="55">
        <v>0</v>
      </c>
      <c r="G16" s="56"/>
      <c r="H16" s="77"/>
      <c r="I16" s="55">
        <v>0</v>
      </c>
      <c r="J16" s="55">
        <v>0</v>
      </c>
    </row>
    <row r="17" spans="1:10" ht="13.5">
      <c r="A17" s="18" t="s">
        <v>108</v>
      </c>
      <c r="B17" s="71" t="s">
        <v>4</v>
      </c>
      <c r="C17" s="72" t="s">
        <v>78</v>
      </c>
      <c r="D17" s="198" t="s">
        <v>132</v>
      </c>
      <c r="E17" s="198" t="s">
        <v>71</v>
      </c>
      <c r="F17" s="55">
        <v>0</v>
      </c>
      <c r="G17" s="56"/>
      <c r="H17" s="77"/>
      <c r="I17" s="55">
        <v>0</v>
      </c>
      <c r="J17" s="55">
        <v>0</v>
      </c>
    </row>
    <row r="18" spans="1:10" ht="13.5" outlineLevel="1">
      <c r="A18" s="18" t="s">
        <v>108</v>
      </c>
      <c r="B18" s="67"/>
      <c r="C18" s="79" t="s">
        <v>149</v>
      </c>
      <c r="D18" s="198" t="s">
        <v>132</v>
      </c>
      <c r="E18" s="198" t="s">
        <v>72</v>
      </c>
      <c r="F18" s="55">
        <v>0</v>
      </c>
      <c r="G18" s="56"/>
      <c r="H18" s="77"/>
      <c r="I18" s="55">
        <v>0</v>
      </c>
      <c r="J18" s="55">
        <v>0</v>
      </c>
    </row>
    <row r="19" spans="1:10" ht="13.5" outlineLevel="1">
      <c r="A19" s="18" t="s">
        <v>108</v>
      </c>
      <c r="B19" s="67"/>
      <c r="C19" s="79" t="s">
        <v>254</v>
      </c>
      <c r="D19" s="198" t="s">
        <v>132</v>
      </c>
      <c r="E19" s="198" t="s">
        <v>73</v>
      </c>
      <c r="F19" s="55">
        <v>0</v>
      </c>
      <c r="G19" s="56"/>
      <c r="H19" s="77"/>
      <c r="I19" s="55">
        <v>0</v>
      </c>
      <c r="J19" s="55">
        <v>0</v>
      </c>
    </row>
    <row r="20" spans="1:10" ht="13.5" outlineLevel="1">
      <c r="A20" s="18" t="s">
        <v>108</v>
      </c>
      <c r="B20" s="67"/>
      <c r="C20" s="79" t="s">
        <v>255</v>
      </c>
      <c r="D20" s="198" t="s">
        <v>132</v>
      </c>
      <c r="E20" s="198" t="s">
        <v>88</v>
      </c>
      <c r="F20" s="55">
        <v>0</v>
      </c>
      <c r="G20" s="56"/>
      <c r="H20" s="77"/>
      <c r="I20" s="55">
        <v>0</v>
      </c>
      <c r="J20" s="55">
        <v>0</v>
      </c>
    </row>
    <row r="21" spans="1:10" ht="13.5" outlineLevel="1">
      <c r="A21" s="18" t="s">
        <v>108</v>
      </c>
      <c r="B21" s="67"/>
      <c r="C21" s="79" t="s">
        <v>258</v>
      </c>
      <c r="D21" s="198" t="s">
        <v>132</v>
      </c>
      <c r="E21" s="198" t="s">
        <v>89</v>
      </c>
      <c r="F21" s="55">
        <v>0</v>
      </c>
      <c r="G21" s="56"/>
      <c r="H21" s="77"/>
      <c r="I21" s="55">
        <v>0</v>
      </c>
      <c r="J21" s="55">
        <v>0</v>
      </c>
    </row>
    <row r="22" spans="1:10" ht="13.5">
      <c r="A22" s="18" t="s">
        <v>108</v>
      </c>
      <c r="B22" s="209" t="s">
        <v>5</v>
      </c>
      <c r="C22" s="210" t="s">
        <v>174</v>
      </c>
      <c r="D22" s="211" t="s">
        <v>132</v>
      </c>
      <c r="E22" s="211" t="s">
        <v>74</v>
      </c>
      <c r="F22" s="55">
        <v>0</v>
      </c>
      <c r="G22" s="56"/>
      <c r="H22" s="77"/>
      <c r="I22" s="55">
        <v>0</v>
      </c>
      <c r="J22" s="55">
        <v>0</v>
      </c>
    </row>
    <row r="23" spans="1:10" outlineLevel="1">
      <c r="A23" s="18"/>
      <c r="B23" s="212"/>
      <c r="C23" s="213" t="s">
        <v>175</v>
      </c>
      <c r="D23" s="211" t="s">
        <v>132</v>
      </c>
      <c r="E23" s="211" t="s">
        <v>75</v>
      </c>
      <c r="F23" s="55">
        <v>0</v>
      </c>
      <c r="G23" s="56"/>
      <c r="H23" s="77"/>
      <c r="I23" s="55">
        <v>0</v>
      </c>
      <c r="J23" s="55">
        <v>0</v>
      </c>
    </row>
    <row r="24" spans="1:10" outlineLevel="1">
      <c r="A24" s="18"/>
      <c r="B24" s="212"/>
      <c r="C24" s="213" t="s">
        <v>176</v>
      </c>
      <c r="D24" s="211" t="s">
        <v>132</v>
      </c>
      <c r="E24" s="211" t="s">
        <v>76</v>
      </c>
      <c r="F24" s="55">
        <v>0</v>
      </c>
      <c r="G24" s="56"/>
      <c r="H24" s="77"/>
      <c r="I24" s="55">
        <v>0</v>
      </c>
      <c r="J24" s="55">
        <v>0</v>
      </c>
    </row>
    <row r="25" spans="1:10" ht="13.5">
      <c r="A25" s="18" t="s">
        <v>108</v>
      </c>
      <c r="B25" s="68" t="s">
        <v>6</v>
      </c>
      <c r="C25" s="48" t="s">
        <v>7</v>
      </c>
      <c r="D25" s="49" t="s">
        <v>132</v>
      </c>
      <c r="E25" s="50" t="s">
        <v>6</v>
      </c>
      <c r="F25" s="55">
        <v>0</v>
      </c>
      <c r="G25" s="56"/>
      <c r="H25" s="77"/>
      <c r="I25" s="55">
        <v>0</v>
      </c>
      <c r="J25" s="55">
        <v>0</v>
      </c>
    </row>
    <row r="26" spans="1:10" ht="13.5">
      <c r="A26" s="18" t="s">
        <v>108</v>
      </c>
      <c r="B26" s="66" t="s">
        <v>8</v>
      </c>
      <c r="C26" s="30" t="s">
        <v>9</v>
      </c>
      <c r="D26" s="47" t="s">
        <v>133</v>
      </c>
      <c r="E26" s="47" t="s">
        <v>133</v>
      </c>
      <c r="F26" s="31"/>
      <c r="G26" s="30"/>
      <c r="H26" s="30"/>
      <c r="I26" s="30"/>
      <c r="J26" s="30"/>
    </row>
    <row r="27" spans="1:10" ht="13.5">
      <c r="A27" s="18" t="s">
        <v>108</v>
      </c>
      <c r="B27" s="71" t="s">
        <v>10</v>
      </c>
      <c r="C27" s="72" t="s">
        <v>79</v>
      </c>
      <c r="D27" s="51" t="s">
        <v>133</v>
      </c>
      <c r="E27" s="198" t="s">
        <v>70</v>
      </c>
      <c r="F27" s="55">
        <v>0</v>
      </c>
      <c r="G27" s="56"/>
      <c r="H27" s="77"/>
      <c r="I27" s="55">
        <v>0</v>
      </c>
      <c r="J27" s="55">
        <v>0</v>
      </c>
    </row>
    <row r="28" spans="1:10" ht="13.5" outlineLevel="1">
      <c r="A28" s="18" t="s">
        <v>108</v>
      </c>
      <c r="B28" s="67"/>
      <c r="C28" s="6" t="s">
        <v>80</v>
      </c>
      <c r="D28" s="52" t="s">
        <v>133</v>
      </c>
      <c r="E28" s="198" t="s">
        <v>64</v>
      </c>
      <c r="F28" s="55">
        <v>0</v>
      </c>
      <c r="G28" s="56"/>
      <c r="H28" s="77"/>
      <c r="I28" s="55">
        <v>0</v>
      </c>
      <c r="J28" s="55">
        <v>0</v>
      </c>
    </row>
    <row r="29" spans="1:10" ht="13.5" outlineLevel="1">
      <c r="A29" s="18" t="s">
        <v>108</v>
      </c>
      <c r="B29" s="67"/>
      <c r="C29" s="6" t="s">
        <v>81</v>
      </c>
      <c r="D29" s="52" t="s">
        <v>133</v>
      </c>
      <c r="E29" s="198" t="s">
        <v>65</v>
      </c>
      <c r="F29" s="55">
        <v>0</v>
      </c>
      <c r="G29" s="56"/>
      <c r="H29" s="77"/>
      <c r="I29" s="55">
        <v>0</v>
      </c>
      <c r="J29" s="55">
        <v>0</v>
      </c>
    </row>
    <row r="30" spans="1:10" ht="13.5" outlineLevel="1">
      <c r="A30" s="18" t="s">
        <v>108</v>
      </c>
      <c r="B30" s="67"/>
      <c r="C30" s="6" t="s">
        <v>82</v>
      </c>
      <c r="D30" s="52" t="s">
        <v>133</v>
      </c>
      <c r="E30" s="198" t="s">
        <v>66</v>
      </c>
      <c r="F30" s="55">
        <v>0</v>
      </c>
      <c r="G30" s="56"/>
      <c r="H30" s="77"/>
      <c r="I30" s="55">
        <v>0</v>
      </c>
      <c r="J30" s="55">
        <v>0</v>
      </c>
    </row>
    <row r="31" spans="1:10" ht="13.5" outlineLevel="1">
      <c r="A31" s="18" t="s">
        <v>108</v>
      </c>
      <c r="B31" s="67"/>
      <c r="C31" s="6" t="s">
        <v>83</v>
      </c>
      <c r="D31" s="52" t="s">
        <v>133</v>
      </c>
      <c r="E31" s="198" t="s">
        <v>85</v>
      </c>
      <c r="F31" s="55">
        <v>0</v>
      </c>
      <c r="G31" s="56"/>
      <c r="H31" s="77"/>
      <c r="I31" s="55">
        <v>0</v>
      </c>
      <c r="J31" s="55">
        <v>0</v>
      </c>
    </row>
    <row r="32" spans="1:10" ht="13.5" outlineLevel="1">
      <c r="A32" s="18" t="s">
        <v>108</v>
      </c>
      <c r="B32" s="67"/>
      <c r="C32" s="6" t="s">
        <v>84</v>
      </c>
      <c r="D32" s="52" t="s">
        <v>133</v>
      </c>
      <c r="E32" s="198" t="s">
        <v>86</v>
      </c>
      <c r="F32" s="55">
        <v>0</v>
      </c>
      <c r="G32" s="56"/>
      <c r="H32" s="77"/>
      <c r="I32" s="55">
        <v>0</v>
      </c>
      <c r="J32" s="55">
        <v>0</v>
      </c>
    </row>
    <row r="33" spans="1:10" ht="12.75" customHeight="1" outlineLevel="1">
      <c r="A33" s="18"/>
      <c r="B33" s="67"/>
      <c r="C33" s="6" t="s">
        <v>181</v>
      </c>
      <c r="D33" s="52" t="s">
        <v>133</v>
      </c>
      <c r="E33" s="198" t="s">
        <v>150</v>
      </c>
      <c r="F33" s="55">
        <v>0</v>
      </c>
      <c r="G33" s="56"/>
      <c r="H33" s="77"/>
      <c r="I33" s="55">
        <v>0</v>
      </c>
      <c r="J33" s="55">
        <v>0</v>
      </c>
    </row>
    <row r="34" spans="1:10" ht="13.5">
      <c r="A34" s="18" t="s">
        <v>108</v>
      </c>
      <c r="B34" s="71" t="s">
        <v>11</v>
      </c>
      <c r="C34" s="72" t="s">
        <v>87</v>
      </c>
      <c r="D34" s="51" t="s">
        <v>133</v>
      </c>
      <c r="E34" s="198" t="s">
        <v>71</v>
      </c>
      <c r="F34" s="55">
        <v>0</v>
      </c>
      <c r="G34" s="56"/>
      <c r="H34" s="77"/>
      <c r="I34" s="55">
        <v>0</v>
      </c>
      <c r="J34" s="55">
        <v>0</v>
      </c>
    </row>
    <row r="35" spans="1:10" ht="13.5" outlineLevel="1">
      <c r="A35" s="18" t="s">
        <v>108</v>
      </c>
      <c r="B35" s="67"/>
      <c r="C35" s="79" t="s">
        <v>149</v>
      </c>
      <c r="D35" s="52" t="s">
        <v>133</v>
      </c>
      <c r="E35" s="198" t="s">
        <v>72</v>
      </c>
      <c r="F35" s="55">
        <v>0</v>
      </c>
      <c r="G35" s="56"/>
      <c r="H35" s="77"/>
      <c r="I35" s="55">
        <v>0</v>
      </c>
      <c r="J35" s="55">
        <v>0</v>
      </c>
    </row>
    <row r="36" spans="1:10" ht="13.5" outlineLevel="1">
      <c r="A36" s="18" t="s">
        <v>108</v>
      </c>
      <c r="B36" s="67"/>
      <c r="C36" s="79" t="s">
        <v>254</v>
      </c>
      <c r="D36" s="52" t="s">
        <v>133</v>
      </c>
      <c r="E36" s="198" t="s">
        <v>73</v>
      </c>
      <c r="F36" s="55">
        <v>0</v>
      </c>
      <c r="G36" s="56"/>
      <c r="H36" s="77"/>
      <c r="I36" s="55">
        <v>0</v>
      </c>
      <c r="J36" s="55">
        <v>0</v>
      </c>
    </row>
    <row r="37" spans="1:10" ht="13.5" outlineLevel="1">
      <c r="A37" s="18" t="s">
        <v>108</v>
      </c>
      <c r="B37" s="67"/>
      <c r="C37" s="79" t="s">
        <v>255</v>
      </c>
      <c r="D37" s="52" t="s">
        <v>133</v>
      </c>
      <c r="E37" s="198" t="s">
        <v>88</v>
      </c>
      <c r="F37" s="55">
        <v>0</v>
      </c>
      <c r="G37" s="56"/>
      <c r="H37" s="77"/>
      <c r="I37" s="55">
        <v>0</v>
      </c>
      <c r="J37" s="55">
        <v>0</v>
      </c>
    </row>
    <row r="38" spans="1:10" ht="13.5" outlineLevel="1">
      <c r="A38" s="18" t="s">
        <v>108</v>
      </c>
      <c r="B38" s="67"/>
      <c r="C38" s="79" t="s">
        <v>256</v>
      </c>
      <c r="D38" s="52" t="s">
        <v>133</v>
      </c>
      <c r="E38" s="198" t="s">
        <v>89</v>
      </c>
      <c r="F38" s="55">
        <v>0</v>
      </c>
      <c r="G38" s="56"/>
      <c r="H38" s="77"/>
      <c r="I38" s="55">
        <v>0</v>
      </c>
      <c r="J38" s="55">
        <v>0</v>
      </c>
    </row>
    <row r="39" spans="1:10" ht="13.5" outlineLevel="1">
      <c r="A39" s="18" t="s">
        <v>108</v>
      </c>
      <c r="B39" s="67"/>
      <c r="C39" s="79" t="s">
        <v>257</v>
      </c>
      <c r="D39" s="52" t="s">
        <v>133</v>
      </c>
      <c r="E39" s="198" t="s">
        <v>151</v>
      </c>
      <c r="F39" s="55">
        <v>0</v>
      </c>
      <c r="G39" s="56"/>
      <c r="H39" s="77"/>
      <c r="I39" s="55">
        <v>0</v>
      </c>
      <c r="J39" s="55">
        <v>0</v>
      </c>
    </row>
    <row r="40" spans="1:10" ht="24">
      <c r="A40" s="18"/>
      <c r="B40" s="209" t="s">
        <v>12</v>
      </c>
      <c r="C40" s="210" t="s">
        <v>177</v>
      </c>
      <c r="D40" s="211" t="s">
        <v>133</v>
      </c>
      <c r="E40" s="211" t="s">
        <v>74</v>
      </c>
      <c r="F40" s="55">
        <v>0</v>
      </c>
      <c r="G40" s="56"/>
      <c r="H40" s="77"/>
      <c r="I40" s="55">
        <v>0</v>
      </c>
      <c r="J40" s="55">
        <v>0</v>
      </c>
    </row>
    <row r="41" spans="1:10" outlineLevel="1">
      <c r="A41" s="18"/>
      <c r="B41" s="212"/>
      <c r="C41" s="213" t="s">
        <v>178</v>
      </c>
      <c r="D41" s="211" t="s">
        <v>133</v>
      </c>
      <c r="E41" s="211" t="s">
        <v>75</v>
      </c>
      <c r="F41" s="55">
        <v>0</v>
      </c>
      <c r="G41" s="56"/>
      <c r="H41" s="77"/>
      <c r="I41" s="55">
        <v>0</v>
      </c>
      <c r="J41" s="55">
        <v>0</v>
      </c>
    </row>
    <row r="42" spans="1:10" outlineLevel="1">
      <c r="A42" s="18"/>
      <c r="B42" s="212"/>
      <c r="C42" s="213" t="s">
        <v>179</v>
      </c>
      <c r="D42" s="211" t="s">
        <v>133</v>
      </c>
      <c r="E42" s="211" t="s">
        <v>76</v>
      </c>
      <c r="F42" s="55">
        <v>0</v>
      </c>
      <c r="G42" s="56"/>
      <c r="H42" s="77"/>
      <c r="I42" s="55">
        <v>0</v>
      </c>
      <c r="J42" s="55">
        <v>0</v>
      </c>
    </row>
    <row r="43" spans="1:10" outlineLevel="1">
      <c r="A43" s="18"/>
      <c r="B43" s="212"/>
      <c r="C43" s="213" t="s">
        <v>180</v>
      </c>
      <c r="D43" s="211" t="s">
        <v>133</v>
      </c>
      <c r="E43" s="211" t="s">
        <v>77</v>
      </c>
      <c r="F43" s="55">
        <v>0</v>
      </c>
      <c r="G43" s="56"/>
      <c r="H43" s="77"/>
      <c r="I43" s="55">
        <v>0</v>
      </c>
      <c r="J43" s="55">
        <v>0</v>
      </c>
    </row>
    <row r="44" spans="1:10" ht="13.5">
      <c r="A44" s="18" t="s">
        <v>108</v>
      </c>
      <c r="B44" s="67"/>
      <c r="C44" s="46" t="s">
        <v>7</v>
      </c>
      <c r="D44" s="53" t="s">
        <v>133</v>
      </c>
      <c r="E44" s="54" t="s">
        <v>6</v>
      </c>
      <c r="F44" s="55">
        <v>0</v>
      </c>
      <c r="G44" s="56"/>
      <c r="H44" s="77"/>
      <c r="I44" s="55">
        <v>0</v>
      </c>
      <c r="J44" s="55">
        <v>0</v>
      </c>
    </row>
    <row r="45" spans="1:10">
      <c r="C45" s="143"/>
      <c r="D45" s="143"/>
      <c r="E45" s="143"/>
      <c r="F45" s="143"/>
      <c r="G45" s="143"/>
      <c r="H45" s="143"/>
      <c r="I45" s="143"/>
      <c r="J45" s="143"/>
    </row>
    <row r="46" spans="1:10" s="58" customFormat="1">
      <c r="A46" s="57"/>
      <c r="B46" s="70" t="s">
        <v>110</v>
      </c>
      <c r="C46" s="138" t="s">
        <v>278</v>
      </c>
      <c r="D46" s="59"/>
      <c r="E46" s="60"/>
      <c r="F46" s="218"/>
      <c r="G46" s="60"/>
      <c r="H46" s="60"/>
      <c r="I46" s="60"/>
    </row>
    <row r="47" spans="1:10" s="58" customFormat="1">
      <c r="A47" s="57"/>
      <c r="B47" s="70"/>
      <c r="C47" s="138" t="s">
        <v>279</v>
      </c>
      <c r="D47" s="59"/>
      <c r="E47" s="59"/>
      <c r="F47" s="59" t="s">
        <v>274</v>
      </c>
      <c r="G47" s="59"/>
      <c r="H47" s="59"/>
      <c r="I47" s="59"/>
      <c r="J47" s="59"/>
    </row>
  </sheetData>
  <mergeCells count="3">
    <mergeCell ref="C10:C11"/>
    <mergeCell ref="D10:E11"/>
    <mergeCell ref="F10:F11"/>
  </mergeCells>
  <dataValidations count="3">
    <dataValidation type="list" allowBlank="1" showInputMessage="1" showErrorMessage="1" errorTitle="У-упс..." error="2013, 2014, 2015" sqref="H27:H44 H13:H25" xr:uid="{00000000-0002-0000-0F00-000000000000}">
      <formula1>"0.4,6(10),20,35,110"</formula1>
    </dataValidation>
    <dataValidation type="list" allowBlank="1" showInputMessage="1" showErrorMessage="1" errorTitle="У-упс..." error="2013, 2014, 2015" sqref="G45" xr:uid="{00000000-0002-0000-0F00-000001000000}">
      <formula1>"2014,2015,2016"</formula1>
    </dataValidation>
    <dataValidation type="list" allowBlank="1" showInputMessage="1" showErrorMessage="1" errorTitle="У-упс..." error="2013, 2014, 2015" sqref="G27:G44 G13:G25" xr:uid="{00000000-0002-0000-0F00-000002000000}">
      <formula1>"2015,2016,2017"</formula1>
    </dataValidation>
  </dataValidations>
  <pageMargins left="0.7165354330708662" right="0.39370078740157483" top="0.39370078740157483" bottom="0.28999999999999998" header="0.31496062992125984" footer="0.19685039370078741"/>
  <pageSetup paperSize="9" scale="73" fitToHeight="0" orientation="portrait" horizontalDpi="180" verticalDpi="18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4"/>
  <sheetViews>
    <sheetView view="pageBreakPreview" zoomScale="80" zoomScaleNormal="70" zoomScaleSheetLayoutView="80" workbookViewId="0">
      <selection activeCell="I30" sqref="I30"/>
    </sheetView>
  </sheetViews>
  <sheetFormatPr defaultRowHeight="15"/>
  <cols>
    <col min="1" max="1" width="6" customWidth="1"/>
    <col min="2" max="2" width="20.42578125" customWidth="1"/>
    <col min="3" max="3" width="34.28515625" customWidth="1"/>
    <col min="4" max="5" width="20.5703125" customWidth="1"/>
    <col min="6" max="11" width="11.85546875" customWidth="1"/>
    <col min="12" max="12" width="13.140625" customWidth="1"/>
    <col min="13" max="16" width="11.85546875" customWidth="1"/>
    <col min="17" max="17" width="13.140625" customWidth="1"/>
    <col min="18" max="18" width="11.85546875" customWidth="1"/>
  </cols>
  <sheetData>
    <row r="1" spans="1:18" s="90" customFormat="1"/>
    <row r="2" spans="1:18" ht="16.5" customHeight="1">
      <c r="A2" s="134" t="s">
        <v>217</v>
      </c>
      <c r="B2" s="84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</row>
    <row r="3" spans="1:18" s="124" customFormat="1" ht="16.5" customHeight="1">
      <c r="A3" s="134" t="s">
        <v>230</v>
      </c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4"/>
      <c r="P3" s="84"/>
      <c r="Q3" s="84"/>
      <c r="R3" s="84"/>
    </row>
    <row r="4" spans="1:18" s="90" customFormat="1" ht="15.75" customHeight="1">
      <c r="A4" s="135" t="e">
        <f>#REF!</f>
        <v>#REF!</v>
      </c>
      <c r="B4" s="84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4"/>
      <c r="P4" s="84"/>
      <c r="Q4" s="84"/>
      <c r="R4" s="84"/>
    </row>
    <row r="5" spans="1:18" s="124" customFormat="1" ht="15.75" customHeight="1">
      <c r="A5" s="134" t="s">
        <v>219</v>
      </c>
      <c r="B5" s="84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4"/>
      <c r="P5" s="84"/>
      <c r="Q5" s="84"/>
      <c r="R5" s="84"/>
    </row>
    <row r="6" spans="1:18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91"/>
      <c r="O6" s="92"/>
      <c r="P6" s="92"/>
      <c r="Q6" s="92"/>
      <c r="R6" s="84"/>
    </row>
    <row r="7" spans="1:18" ht="63" customHeight="1">
      <c r="A7" s="114" t="s">
        <v>184</v>
      </c>
      <c r="B7" s="103" t="s">
        <v>185</v>
      </c>
      <c r="C7" s="103" t="s">
        <v>186</v>
      </c>
      <c r="D7" s="103" t="s">
        <v>187</v>
      </c>
      <c r="E7" s="103" t="s">
        <v>166</v>
      </c>
      <c r="F7" s="103" t="s">
        <v>203</v>
      </c>
      <c r="G7" s="103" t="s">
        <v>188</v>
      </c>
      <c r="H7" s="103" t="s">
        <v>205</v>
      </c>
      <c r="I7" s="103" t="s">
        <v>206</v>
      </c>
      <c r="J7" s="103" t="s">
        <v>207</v>
      </c>
      <c r="K7" s="103" t="s">
        <v>208</v>
      </c>
      <c r="L7" s="103" t="s">
        <v>209</v>
      </c>
      <c r="M7" s="103" t="s">
        <v>210</v>
      </c>
      <c r="N7" s="103" t="s">
        <v>212</v>
      </c>
      <c r="O7" s="103" t="s">
        <v>211</v>
      </c>
      <c r="P7" s="103" t="s">
        <v>213</v>
      </c>
      <c r="Q7" s="103" t="s">
        <v>214</v>
      </c>
      <c r="R7" s="103" t="s">
        <v>215</v>
      </c>
    </row>
    <row r="8" spans="1:18" ht="15" customHeight="1">
      <c r="A8" s="239">
        <v>1</v>
      </c>
      <c r="B8" s="236" t="s">
        <v>23</v>
      </c>
      <c r="C8" s="102" t="s">
        <v>193</v>
      </c>
      <c r="D8" s="113"/>
      <c r="E8" s="109"/>
      <c r="F8" s="109"/>
      <c r="G8" s="109"/>
      <c r="H8" s="109"/>
      <c r="I8" s="109"/>
      <c r="J8" s="109"/>
      <c r="K8" s="177"/>
      <c r="L8" s="182">
        <f>(K8+J8+I8+H8)*0.7</f>
        <v>0</v>
      </c>
      <c r="M8" s="121">
        <f>SUM(H8:L8)</f>
        <v>0</v>
      </c>
      <c r="N8" s="121">
        <f>M8*12</f>
        <v>0</v>
      </c>
      <c r="O8" s="121" t="e">
        <f>N8/G8</f>
        <v>#DIV/0!</v>
      </c>
      <c r="P8" s="121" t="e">
        <f>O8*F8</f>
        <v>#DIV/0!</v>
      </c>
      <c r="Q8" s="121" t="e">
        <f t="shared" ref="Q8:Q15" si="0">P8*$D$33</f>
        <v>#DIV/0!</v>
      </c>
      <c r="R8" s="122" t="e">
        <f>Q8+P8</f>
        <v>#DIV/0!</v>
      </c>
    </row>
    <row r="9" spans="1:18">
      <c r="A9" s="240"/>
      <c r="B9" s="237"/>
      <c r="C9" s="80" t="s">
        <v>194</v>
      </c>
      <c r="D9" s="100"/>
      <c r="E9" s="116"/>
      <c r="F9" s="116"/>
      <c r="G9" s="116"/>
      <c r="H9" s="116"/>
      <c r="I9" s="116"/>
      <c r="J9" s="116"/>
      <c r="K9" s="178"/>
      <c r="L9" s="183">
        <f t="shared" ref="L9:L15" si="1">(K9+J9+I9+H9)*0.7</f>
        <v>0</v>
      </c>
      <c r="M9" s="118">
        <f t="shared" ref="M9:M15" si="2">SUM(H9:L9)</f>
        <v>0</v>
      </c>
      <c r="N9" s="118">
        <f t="shared" ref="N9:N15" si="3">M9*12</f>
        <v>0</v>
      </c>
      <c r="O9" s="118" t="e">
        <f t="shared" ref="O9:O15" si="4">N9/G9</f>
        <v>#DIV/0!</v>
      </c>
      <c r="P9" s="118" t="e">
        <f t="shared" ref="P9:P15" si="5">O9*F9</f>
        <v>#DIV/0!</v>
      </c>
      <c r="Q9" s="118" t="e">
        <f t="shared" si="0"/>
        <v>#DIV/0!</v>
      </c>
      <c r="R9" s="110" t="e">
        <f t="shared" ref="R9:R15" si="6">Q9+P9</f>
        <v>#DIV/0!</v>
      </c>
    </row>
    <row r="10" spans="1:18">
      <c r="A10" s="240"/>
      <c r="B10" s="237"/>
      <c r="C10" s="111" t="s">
        <v>195</v>
      </c>
      <c r="D10" s="100"/>
      <c r="E10" s="116"/>
      <c r="F10" s="116"/>
      <c r="G10" s="116"/>
      <c r="H10" s="116"/>
      <c r="I10" s="116"/>
      <c r="J10" s="116"/>
      <c r="K10" s="178"/>
      <c r="L10" s="183">
        <f t="shared" si="1"/>
        <v>0</v>
      </c>
      <c r="M10" s="118">
        <f>SUM(H10:L10)</f>
        <v>0</v>
      </c>
      <c r="N10" s="118">
        <f t="shared" si="3"/>
        <v>0</v>
      </c>
      <c r="O10" s="118" t="e">
        <f t="shared" si="4"/>
        <v>#DIV/0!</v>
      </c>
      <c r="P10" s="118" t="e">
        <f t="shared" si="5"/>
        <v>#DIV/0!</v>
      </c>
      <c r="Q10" s="118" t="e">
        <f t="shared" si="0"/>
        <v>#DIV/0!</v>
      </c>
      <c r="R10" s="110" t="e">
        <f t="shared" si="6"/>
        <v>#DIV/0!</v>
      </c>
    </row>
    <row r="11" spans="1:18" s="90" customFormat="1">
      <c r="A11" s="240"/>
      <c r="B11" s="237"/>
      <c r="C11" s="83" t="s">
        <v>197</v>
      </c>
      <c r="D11" s="100"/>
      <c r="E11" s="116"/>
      <c r="F11" s="116"/>
      <c r="G11" s="116"/>
      <c r="H11" s="116"/>
      <c r="I11" s="116"/>
      <c r="J11" s="116"/>
      <c r="K11" s="178"/>
      <c r="L11" s="183">
        <f t="shared" si="1"/>
        <v>0</v>
      </c>
      <c r="M11" s="118">
        <f t="shared" si="2"/>
        <v>0</v>
      </c>
      <c r="N11" s="118">
        <f t="shared" si="3"/>
        <v>0</v>
      </c>
      <c r="O11" s="118" t="e">
        <f t="shared" si="4"/>
        <v>#DIV/0!</v>
      </c>
      <c r="P11" s="118" t="e">
        <f t="shared" si="5"/>
        <v>#DIV/0!</v>
      </c>
      <c r="Q11" s="118" t="e">
        <f t="shared" si="0"/>
        <v>#DIV/0!</v>
      </c>
      <c r="R11" s="110" t="e">
        <f t="shared" si="6"/>
        <v>#DIV/0!</v>
      </c>
    </row>
    <row r="12" spans="1:18" s="90" customFormat="1">
      <c r="A12" s="240"/>
      <c r="B12" s="237"/>
      <c r="C12" s="83" t="s">
        <v>196</v>
      </c>
      <c r="D12" s="100"/>
      <c r="E12" s="116"/>
      <c r="F12" s="116"/>
      <c r="G12" s="116"/>
      <c r="H12" s="116"/>
      <c r="I12" s="116"/>
      <c r="J12" s="116"/>
      <c r="K12" s="178"/>
      <c r="L12" s="183">
        <f t="shared" si="1"/>
        <v>0</v>
      </c>
      <c r="M12" s="118">
        <f t="shared" si="2"/>
        <v>0</v>
      </c>
      <c r="N12" s="118">
        <f t="shared" si="3"/>
        <v>0</v>
      </c>
      <c r="O12" s="118" t="e">
        <f t="shared" si="4"/>
        <v>#DIV/0!</v>
      </c>
      <c r="P12" s="118" t="e">
        <f t="shared" si="5"/>
        <v>#DIV/0!</v>
      </c>
      <c r="Q12" s="118" t="e">
        <f t="shared" si="0"/>
        <v>#DIV/0!</v>
      </c>
      <c r="R12" s="110" t="e">
        <f t="shared" si="6"/>
        <v>#DIV/0!</v>
      </c>
    </row>
    <row r="13" spans="1:18">
      <c r="A13" s="240"/>
      <c r="B13" s="237"/>
      <c r="C13" s="82" t="s">
        <v>189</v>
      </c>
      <c r="D13" s="100"/>
      <c r="E13" s="116"/>
      <c r="F13" s="116"/>
      <c r="G13" s="116"/>
      <c r="H13" s="116"/>
      <c r="I13" s="116"/>
      <c r="J13" s="116"/>
      <c r="K13" s="178"/>
      <c r="L13" s="183">
        <f t="shared" si="1"/>
        <v>0</v>
      </c>
      <c r="M13" s="118">
        <f t="shared" si="2"/>
        <v>0</v>
      </c>
      <c r="N13" s="118">
        <f t="shared" si="3"/>
        <v>0</v>
      </c>
      <c r="O13" s="118" t="e">
        <f t="shared" si="4"/>
        <v>#DIV/0!</v>
      </c>
      <c r="P13" s="118" t="e">
        <f t="shared" si="5"/>
        <v>#DIV/0!</v>
      </c>
      <c r="Q13" s="118" t="e">
        <f t="shared" si="0"/>
        <v>#DIV/0!</v>
      </c>
      <c r="R13" s="110" t="e">
        <f t="shared" si="6"/>
        <v>#DIV/0!</v>
      </c>
    </row>
    <row r="14" spans="1:18">
      <c r="A14" s="240"/>
      <c r="B14" s="237"/>
      <c r="C14" s="242" t="s">
        <v>198</v>
      </c>
      <c r="D14" s="100"/>
      <c r="E14" s="116"/>
      <c r="F14" s="116"/>
      <c r="G14" s="116"/>
      <c r="H14" s="116"/>
      <c r="I14" s="116"/>
      <c r="J14" s="116"/>
      <c r="K14" s="178"/>
      <c r="L14" s="183">
        <f t="shared" si="1"/>
        <v>0</v>
      </c>
      <c r="M14" s="118">
        <f t="shared" si="2"/>
        <v>0</v>
      </c>
      <c r="N14" s="118">
        <f t="shared" si="3"/>
        <v>0</v>
      </c>
      <c r="O14" s="118" t="e">
        <f t="shared" si="4"/>
        <v>#DIV/0!</v>
      </c>
      <c r="P14" s="118" t="e">
        <f t="shared" si="5"/>
        <v>#DIV/0!</v>
      </c>
      <c r="Q14" s="118" t="e">
        <f t="shared" si="0"/>
        <v>#DIV/0!</v>
      </c>
      <c r="R14" s="110" t="e">
        <f t="shared" si="6"/>
        <v>#DIV/0!</v>
      </c>
    </row>
    <row r="15" spans="1:18">
      <c r="A15" s="240"/>
      <c r="B15" s="237"/>
      <c r="C15" s="242"/>
      <c r="D15" s="100"/>
      <c r="E15" s="116"/>
      <c r="F15" s="116"/>
      <c r="G15" s="116"/>
      <c r="H15" s="116"/>
      <c r="I15" s="116"/>
      <c r="J15" s="116"/>
      <c r="K15" s="178"/>
      <c r="L15" s="183">
        <f t="shared" si="1"/>
        <v>0</v>
      </c>
      <c r="M15" s="118">
        <f t="shared" si="2"/>
        <v>0</v>
      </c>
      <c r="N15" s="118">
        <f t="shared" si="3"/>
        <v>0</v>
      </c>
      <c r="O15" s="118" t="e">
        <f t="shared" si="4"/>
        <v>#DIV/0!</v>
      </c>
      <c r="P15" s="118" t="e">
        <f t="shared" si="5"/>
        <v>#DIV/0!</v>
      </c>
      <c r="Q15" s="118" t="e">
        <f t="shared" si="0"/>
        <v>#DIV/0!</v>
      </c>
      <c r="R15" s="110" t="e">
        <f t="shared" si="6"/>
        <v>#DIV/0!</v>
      </c>
    </row>
    <row r="16" spans="1:18">
      <c r="A16" s="240"/>
      <c r="B16" s="237"/>
      <c r="C16" s="99" t="s">
        <v>190</v>
      </c>
      <c r="D16" s="87"/>
      <c r="E16" s="86"/>
      <c r="F16" s="87"/>
      <c r="G16" s="87"/>
      <c r="H16" s="87"/>
      <c r="I16" s="87"/>
      <c r="J16" s="87"/>
      <c r="K16" s="179"/>
      <c r="L16" s="184"/>
      <c r="M16" s="87"/>
      <c r="N16" s="87"/>
      <c r="O16" s="86"/>
      <c r="P16" s="87"/>
      <c r="Q16" s="87"/>
      <c r="R16" s="117" t="e">
        <f>SUM(R8:R15)</f>
        <v>#DIV/0!</v>
      </c>
    </row>
    <row r="17" spans="1:18" ht="15.75" thickBot="1">
      <c r="A17" s="240"/>
      <c r="B17" s="237"/>
      <c r="C17" s="99" t="s">
        <v>191</v>
      </c>
      <c r="D17" s="87"/>
      <c r="E17" s="86"/>
      <c r="F17" s="87"/>
      <c r="G17" s="86"/>
      <c r="H17" s="86"/>
      <c r="I17" s="86"/>
      <c r="J17" s="86"/>
      <c r="K17" s="180"/>
      <c r="L17" s="185"/>
      <c r="M17" s="86"/>
      <c r="N17" s="86"/>
      <c r="O17" s="86"/>
      <c r="P17" s="86"/>
      <c r="Q17" s="87"/>
      <c r="R17" s="120" t="e">
        <f>R16*D34</f>
        <v>#DIV/0!</v>
      </c>
    </row>
    <row r="18" spans="1:18">
      <c r="A18" s="241"/>
      <c r="B18" s="238"/>
      <c r="C18" s="119" t="s">
        <v>192</v>
      </c>
      <c r="D18" s="107"/>
      <c r="E18" s="115"/>
      <c r="F18" s="106">
        <f>SUM(F8:F15)</f>
        <v>0</v>
      </c>
      <c r="G18" s="115"/>
      <c r="H18" s="115"/>
      <c r="I18" s="115"/>
      <c r="J18" s="115"/>
      <c r="K18" s="181"/>
      <c r="L18" s="186"/>
      <c r="M18" s="115"/>
      <c r="N18" s="115"/>
      <c r="O18" s="115"/>
      <c r="P18" s="106" t="e">
        <f>SUM(P8:P15)</f>
        <v>#DIV/0!</v>
      </c>
      <c r="Q18" s="108" t="e">
        <f>SUM(Q8:Q15)</f>
        <v>#DIV/0!</v>
      </c>
      <c r="R18" s="187" t="e">
        <f>SUM(R16:R17)</f>
        <v>#DIV/0!</v>
      </c>
    </row>
    <row r="19" spans="1:18" ht="26.25" customHeight="1">
      <c r="A19" s="239">
        <v>2</v>
      </c>
      <c r="B19" s="236" t="s">
        <v>24</v>
      </c>
      <c r="C19" s="102" t="s">
        <v>199</v>
      </c>
      <c r="D19" s="113"/>
      <c r="E19" s="109"/>
      <c r="F19" s="109"/>
      <c r="G19" s="109"/>
      <c r="H19" s="109"/>
      <c r="I19" s="109"/>
      <c r="J19" s="109"/>
      <c r="K19" s="177"/>
      <c r="L19" s="182">
        <f>(K19+J19+I19+H19)*0.7</f>
        <v>0</v>
      </c>
      <c r="M19" s="121">
        <f>SUM(H19:L19)</f>
        <v>0</v>
      </c>
      <c r="N19" s="121">
        <f>M19*12</f>
        <v>0</v>
      </c>
      <c r="O19" s="121" t="e">
        <f>N19/G19</f>
        <v>#DIV/0!</v>
      </c>
      <c r="P19" s="121" t="e">
        <f>O19*F19</f>
        <v>#DIV/0!</v>
      </c>
      <c r="Q19" s="121" t="e">
        <f t="shared" ref="Q19:Q27" si="7">P19*$D$33</f>
        <v>#DIV/0!</v>
      </c>
      <c r="R19" s="122" t="e">
        <f>Q19+P19</f>
        <v>#DIV/0!</v>
      </c>
    </row>
    <row r="20" spans="1:18">
      <c r="A20" s="240"/>
      <c r="B20" s="237"/>
      <c r="C20" s="81" t="s">
        <v>200</v>
      </c>
      <c r="D20" s="100"/>
      <c r="E20" s="116"/>
      <c r="F20" s="116"/>
      <c r="G20" s="116"/>
      <c r="H20" s="116"/>
      <c r="I20" s="116"/>
      <c r="J20" s="116"/>
      <c r="K20" s="178"/>
      <c r="L20" s="183">
        <f>(K20+J20+I20+H20)*0.7</f>
        <v>0</v>
      </c>
      <c r="M20" s="118">
        <f t="shared" ref="M20" si="8">SUM(H20:L20)</f>
        <v>0</v>
      </c>
      <c r="N20" s="118">
        <f t="shared" ref="N20:N22" si="9">M20*12</f>
        <v>0</v>
      </c>
      <c r="O20" s="118" t="e">
        <f t="shared" ref="O20:O22" si="10">N20/G20</f>
        <v>#DIV/0!</v>
      </c>
      <c r="P20" s="118" t="e">
        <f t="shared" ref="P20:P22" si="11">O20*F20</f>
        <v>#DIV/0!</v>
      </c>
      <c r="Q20" s="118" t="e">
        <f t="shared" si="7"/>
        <v>#DIV/0!</v>
      </c>
      <c r="R20" s="110" t="e">
        <f t="shared" ref="R20:R22" si="12">Q20+P20</f>
        <v>#DIV/0!</v>
      </c>
    </row>
    <row r="21" spans="1:18" s="90" customFormat="1" ht="25.5" customHeight="1">
      <c r="A21" s="240"/>
      <c r="B21" s="237"/>
      <c r="C21" s="81" t="s">
        <v>202</v>
      </c>
      <c r="D21" s="100"/>
      <c r="E21" s="116"/>
      <c r="F21" s="116"/>
      <c r="G21" s="116"/>
      <c r="H21" s="116"/>
      <c r="I21" s="116"/>
      <c r="J21" s="116"/>
      <c r="K21" s="178"/>
      <c r="L21" s="183">
        <f t="shared" ref="L21:L22" si="13">(K21+J21+I21+H21)*0.7</f>
        <v>0</v>
      </c>
      <c r="M21" s="118">
        <f>SUM(H21:L21)</f>
        <v>0</v>
      </c>
      <c r="N21" s="118">
        <f t="shared" si="9"/>
        <v>0</v>
      </c>
      <c r="O21" s="118" t="e">
        <f t="shared" si="10"/>
        <v>#DIV/0!</v>
      </c>
      <c r="P21" s="118" t="e">
        <f t="shared" si="11"/>
        <v>#DIV/0!</v>
      </c>
      <c r="Q21" s="118" t="e">
        <f t="shared" si="7"/>
        <v>#DIV/0!</v>
      </c>
      <c r="R21" s="110" t="e">
        <f t="shared" si="12"/>
        <v>#DIV/0!</v>
      </c>
    </row>
    <row r="22" spans="1:18" ht="40.5" customHeight="1">
      <c r="A22" s="240"/>
      <c r="B22" s="237"/>
      <c r="C22" s="81" t="s">
        <v>201</v>
      </c>
      <c r="D22" s="100"/>
      <c r="E22" s="116"/>
      <c r="F22" s="116"/>
      <c r="G22" s="116"/>
      <c r="H22" s="116"/>
      <c r="I22" s="116"/>
      <c r="J22" s="116"/>
      <c r="K22" s="178"/>
      <c r="L22" s="183">
        <f t="shared" si="13"/>
        <v>0</v>
      </c>
      <c r="M22" s="118">
        <f t="shared" ref="M22" si="14">SUM(H22:L22)</f>
        <v>0</v>
      </c>
      <c r="N22" s="118">
        <f t="shared" si="9"/>
        <v>0</v>
      </c>
      <c r="O22" s="118" t="e">
        <f t="shared" si="10"/>
        <v>#DIV/0!</v>
      </c>
      <c r="P22" s="118" t="e">
        <f t="shared" si="11"/>
        <v>#DIV/0!</v>
      </c>
      <c r="Q22" s="118" t="e">
        <f t="shared" si="7"/>
        <v>#DIV/0!</v>
      </c>
      <c r="R22" s="110" t="e">
        <f t="shared" si="12"/>
        <v>#DIV/0!</v>
      </c>
    </row>
    <row r="23" spans="1:18" s="137" customFormat="1" ht="38.25">
      <c r="A23" s="240"/>
      <c r="B23" s="237"/>
      <c r="C23" s="80" t="s">
        <v>222</v>
      </c>
      <c r="D23" s="100"/>
      <c r="E23" s="116"/>
      <c r="F23" s="116"/>
      <c r="G23" s="116"/>
      <c r="H23" s="116"/>
      <c r="I23" s="116"/>
      <c r="J23" s="116"/>
      <c r="K23" s="178"/>
      <c r="L23" s="183">
        <f t="shared" ref="L23:L27" si="15">(K23+J23+I23+H23)*0.7</f>
        <v>0</v>
      </c>
      <c r="M23" s="118">
        <f t="shared" ref="M23:M27" si="16">SUM(H23:L23)</f>
        <v>0</v>
      </c>
      <c r="N23" s="118">
        <f t="shared" ref="N23:N27" si="17">M23*12</f>
        <v>0</v>
      </c>
      <c r="O23" s="118" t="e">
        <f t="shared" ref="O23:O27" si="18">N23/G23</f>
        <v>#DIV/0!</v>
      </c>
      <c r="P23" s="118" t="e">
        <f t="shared" ref="P23:P27" si="19">O23*F23</f>
        <v>#DIV/0!</v>
      </c>
      <c r="Q23" s="118" t="e">
        <f t="shared" si="7"/>
        <v>#DIV/0!</v>
      </c>
      <c r="R23" s="110" t="e">
        <f t="shared" ref="R23:R27" si="20">Q23+P23</f>
        <v>#DIV/0!</v>
      </c>
    </row>
    <row r="24" spans="1:18" s="137" customFormat="1">
      <c r="A24" s="240"/>
      <c r="B24" s="237"/>
      <c r="C24" s="102" t="s">
        <v>223</v>
      </c>
      <c r="D24" s="100"/>
      <c r="E24" s="116"/>
      <c r="F24" s="116"/>
      <c r="G24" s="116"/>
      <c r="H24" s="116"/>
      <c r="I24" s="116"/>
      <c r="J24" s="116"/>
      <c r="K24" s="178"/>
      <c r="L24" s="183">
        <f t="shared" si="15"/>
        <v>0</v>
      </c>
      <c r="M24" s="118">
        <f t="shared" si="16"/>
        <v>0</v>
      </c>
      <c r="N24" s="118">
        <f t="shared" si="17"/>
        <v>0</v>
      </c>
      <c r="O24" s="118" t="e">
        <f t="shared" si="18"/>
        <v>#DIV/0!</v>
      </c>
      <c r="P24" s="118" t="e">
        <f t="shared" si="19"/>
        <v>#DIV/0!</v>
      </c>
      <c r="Q24" s="118" t="e">
        <f t="shared" si="7"/>
        <v>#DIV/0!</v>
      </c>
      <c r="R24" s="110" t="e">
        <f t="shared" si="20"/>
        <v>#DIV/0!</v>
      </c>
    </row>
    <row r="25" spans="1:18" s="137" customFormat="1">
      <c r="A25" s="240"/>
      <c r="B25" s="237"/>
      <c r="C25" s="81" t="s">
        <v>224</v>
      </c>
      <c r="D25" s="100"/>
      <c r="E25" s="116"/>
      <c r="F25" s="116"/>
      <c r="G25" s="116"/>
      <c r="H25" s="116"/>
      <c r="I25" s="116"/>
      <c r="J25" s="116"/>
      <c r="K25" s="178"/>
      <c r="L25" s="183">
        <f t="shared" si="15"/>
        <v>0</v>
      </c>
      <c r="M25" s="118">
        <f t="shared" si="16"/>
        <v>0</v>
      </c>
      <c r="N25" s="118">
        <f t="shared" si="17"/>
        <v>0</v>
      </c>
      <c r="O25" s="118" t="e">
        <f t="shared" si="18"/>
        <v>#DIV/0!</v>
      </c>
      <c r="P25" s="118" t="e">
        <f t="shared" si="19"/>
        <v>#DIV/0!</v>
      </c>
      <c r="Q25" s="118" t="e">
        <f t="shared" si="7"/>
        <v>#DIV/0!</v>
      </c>
      <c r="R25" s="110" t="e">
        <f t="shared" si="20"/>
        <v>#DIV/0!</v>
      </c>
    </row>
    <row r="26" spans="1:18" s="137" customFormat="1">
      <c r="A26" s="240"/>
      <c r="B26" s="237"/>
      <c r="C26" s="112" t="s">
        <v>225</v>
      </c>
      <c r="D26" s="100"/>
      <c r="E26" s="116"/>
      <c r="F26" s="116"/>
      <c r="G26" s="116"/>
      <c r="H26" s="116"/>
      <c r="I26" s="116"/>
      <c r="J26" s="116"/>
      <c r="K26" s="178"/>
      <c r="L26" s="183">
        <f t="shared" si="15"/>
        <v>0</v>
      </c>
      <c r="M26" s="118">
        <f t="shared" si="16"/>
        <v>0</v>
      </c>
      <c r="N26" s="118">
        <f t="shared" si="17"/>
        <v>0</v>
      </c>
      <c r="O26" s="118" t="e">
        <f t="shared" si="18"/>
        <v>#DIV/0!</v>
      </c>
      <c r="P26" s="118" t="e">
        <f t="shared" si="19"/>
        <v>#DIV/0!</v>
      </c>
      <c r="Q26" s="118" t="e">
        <f t="shared" si="7"/>
        <v>#DIV/0!</v>
      </c>
      <c r="R26" s="110" t="e">
        <f t="shared" si="20"/>
        <v>#DIV/0!</v>
      </c>
    </row>
    <row r="27" spans="1:18" s="137" customFormat="1" ht="25.5">
      <c r="A27" s="240"/>
      <c r="B27" s="237"/>
      <c r="C27" s="81" t="s">
        <v>226</v>
      </c>
      <c r="D27" s="100"/>
      <c r="E27" s="116"/>
      <c r="F27" s="116"/>
      <c r="G27" s="116"/>
      <c r="H27" s="116"/>
      <c r="I27" s="116"/>
      <c r="J27" s="116"/>
      <c r="K27" s="178"/>
      <c r="L27" s="183">
        <f t="shared" si="15"/>
        <v>0</v>
      </c>
      <c r="M27" s="118">
        <f t="shared" si="16"/>
        <v>0</v>
      </c>
      <c r="N27" s="118">
        <f t="shared" si="17"/>
        <v>0</v>
      </c>
      <c r="O27" s="118" t="e">
        <f t="shared" si="18"/>
        <v>#DIV/0!</v>
      </c>
      <c r="P27" s="118" t="e">
        <f t="shared" si="19"/>
        <v>#DIV/0!</v>
      </c>
      <c r="Q27" s="118" t="e">
        <f t="shared" si="7"/>
        <v>#DIV/0!</v>
      </c>
      <c r="R27" s="110" t="e">
        <f t="shared" si="20"/>
        <v>#DIV/0!</v>
      </c>
    </row>
    <row r="28" spans="1:18">
      <c r="A28" s="240"/>
      <c r="B28" s="237"/>
      <c r="C28" s="98" t="s">
        <v>190</v>
      </c>
      <c r="D28" s="87"/>
      <c r="E28" s="87"/>
      <c r="F28" s="87"/>
      <c r="G28" s="87"/>
      <c r="H28" s="87"/>
      <c r="I28" s="87"/>
      <c r="J28" s="87"/>
      <c r="K28" s="179"/>
      <c r="L28" s="184"/>
      <c r="M28" s="87"/>
      <c r="N28" s="87"/>
      <c r="O28" s="87"/>
      <c r="P28" s="87"/>
      <c r="Q28" s="87"/>
      <c r="R28" s="117" t="e">
        <f>SUM(R19:R27)</f>
        <v>#DIV/0!</v>
      </c>
    </row>
    <row r="29" spans="1:18" ht="15.75" thickBot="1">
      <c r="A29" s="240"/>
      <c r="B29" s="237"/>
      <c r="C29" s="99" t="s">
        <v>191</v>
      </c>
      <c r="D29" s="87"/>
      <c r="E29" s="86"/>
      <c r="F29" s="87"/>
      <c r="G29" s="86"/>
      <c r="H29" s="86"/>
      <c r="I29" s="86"/>
      <c r="J29" s="86"/>
      <c r="K29" s="180"/>
      <c r="L29" s="185"/>
      <c r="M29" s="86"/>
      <c r="N29" s="86"/>
      <c r="O29" s="86"/>
      <c r="P29" s="86"/>
      <c r="Q29" s="87"/>
      <c r="R29" s="120" t="e">
        <f>R28*D34</f>
        <v>#DIV/0!</v>
      </c>
    </row>
    <row r="30" spans="1:18">
      <c r="A30" s="241"/>
      <c r="B30" s="238"/>
      <c r="C30" s="123" t="s">
        <v>192</v>
      </c>
      <c r="D30" s="107"/>
      <c r="E30" s="115"/>
      <c r="F30" s="106">
        <f>SUM(F19:F22)</f>
        <v>0</v>
      </c>
      <c r="G30" s="115"/>
      <c r="H30" s="115"/>
      <c r="I30" s="115"/>
      <c r="J30" s="115"/>
      <c r="K30" s="181"/>
      <c r="L30" s="186"/>
      <c r="M30" s="115"/>
      <c r="N30" s="115"/>
      <c r="O30" s="115"/>
      <c r="P30" s="106" t="e">
        <f>SUM(P19:P27)</f>
        <v>#DIV/0!</v>
      </c>
      <c r="Q30" s="106" t="e">
        <f>SUM(Q19:Q27)</f>
        <v>#DIV/0!</v>
      </c>
      <c r="R30" s="187" t="e">
        <f>SUM(R28:R29)</f>
        <v>#DIV/0!</v>
      </c>
    </row>
    <row r="31" spans="1:18" ht="15.75" thickBot="1">
      <c r="A31" s="88"/>
      <c r="B31" s="89"/>
      <c r="C31" s="98" t="s">
        <v>216</v>
      </c>
      <c r="D31" s="87"/>
      <c r="E31" s="86"/>
      <c r="F31" s="104">
        <f>F18+F30</f>
        <v>0</v>
      </c>
      <c r="G31" s="86"/>
      <c r="H31" s="86"/>
      <c r="I31" s="86"/>
      <c r="J31" s="86"/>
      <c r="K31" s="86"/>
      <c r="L31" s="105"/>
      <c r="M31" s="105"/>
      <c r="N31" s="105"/>
      <c r="O31" s="105"/>
      <c r="P31" s="101"/>
      <c r="Q31" s="188"/>
      <c r="R31" s="189" t="e">
        <f>R18+R30</f>
        <v>#DIV/0!</v>
      </c>
    </row>
    <row r="32" spans="1:18">
      <c r="A32" s="93"/>
      <c r="B32" s="94"/>
      <c r="C32" s="95"/>
      <c r="D32" s="96"/>
      <c r="E32" s="94"/>
      <c r="F32" s="95"/>
      <c r="G32" s="97"/>
      <c r="H32" s="92"/>
      <c r="I32" s="94"/>
      <c r="J32" s="94"/>
      <c r="K32" s="94"/>
      <c r="L32" s="94"/>
      <c r="M32" s="94"/>
      <c r="N32" s="94"/>
      <c r="O32" s="97"/>
      <c r="P32" s="95"/>
      <c r="Q32" s="95"/>
      <c r="R32" s="95"/>
    </row>
    <row r="33" spans="1:18">
      <c r="A33" s="90"/>
      <c r="B33" s="90"/>
      <c r="C33" s="133" t="s">
        <v>204</v>
      </c>
      <c r="D33" s="190">
        <v>0.3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>
      <c r="A34" s="90"/>
      <c r="B34" s="90"/>
      <c r="C34" s="133" t="s">
        <v>191</v>
      </c>
      <c r="D34" s="190">
        <v>0.24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</sheetData>
  <mergeCells count="5">
    <mergeCell ref="B8:B18"/>
    <mergeCell ref="A19:A30"/>
    <mergeCell ref="A8:A18"/>
    <mergeCell ref="C14:C15"/>
    <mergeCell ref="B19:B30"/>
  </mergeCells>
  <pageMargins left="0.7" right="0.7" top="0.75" bottom="0.75" header="0.3" footer="0.3"/>
  <pageSetup paperSize="9" scale="33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R32"/>
  <sheetViews>
    <sheetView view="pageBreakPreview" zoomScale="80" zoomScaleNormal="70" zoomScaleSheetLayoutView="80" workbookViewId="0">
      <selection activeCell="A3" sqref="A3"/>
    </sheetView>
  </sheetViews>
  <sheetFormatPr defaultRowHeight="15"/>
  <cols>
    <col min="1" max="1" width="6" style="124" customWidth="1"/>
    <col min="2" max="2" width="20.42578125" style="124" customWidth="1"/>
    <col min="3" max="3" width="34.28515625" style="124" customWidth="1"/>
    <col min="4" max="5" width="20.5703125" style="124" customWidth="1"/>
    <col min="6" max="11" width="11.85546875" style="124" customWidth="1"/>
    <col min="12" max="12" width="13.140625" style="124" customWidth="1"/>
    <col min="13" max="16" width="11.85546875" style="124" customWidth="1"/>
    <col min="17" max="17" width="13.140625" style="124" customWidth="1"/>
    <col min="18" max="18" width="11.85546875" style="124" customWidth="1"/>
    <col min="19" max="16384" width="9.140625" style="124"/>
  </cols>
  <sheetData>
    <row r="2" spans="1:18" ht="16.5" customHeight="1">
      <c r="A2" s="134" t="s">
        <v>218</v>
      </c>
      <c r="B2" s="84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</row>
    <row r="3" spans="1:18" ht="16.5" customHeight="1">
      <c r="A3" s="134" t="s">
        <v>230</v>
      </c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4"/>
      <c r="P3" s="84"/>
      <c r="Q3" s="84"/>
      <c r="R3" s="84"/>
    </row>
    <row r="4" spans="1:18" ht="15.75" customHeight="1">
      <c r="A4" s="135" t="e">
        <f>#REF!</f>
        <v>#REF!</v>
      </c>
      <c r="B4" s="84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4"/>
      <c r="P4" s="84"/>
      <c r="Q4" s="84"/>
      <c r="R4" s="84"/>
    </row>
    <row r="5" spans="1:18">
      <c r="A5" s="136" t="s">
        <v>219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125"/>
      <c r="O5" s="126"/>
      <c r="P5" s="126"/>
      <c r="Q5" s="126"/>
      <c r="R5" s="84"/>
    </row>
    <row r="6" spans="1:18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25"/>
      <c r="O6" s="126"/>
      <c r="P6" s="126"/>
      <c r="Q6" s="126"/>
      <c r="R6" s="84"/>
    </row>
    <row r="7" spans="1:18" ht="63" customHeight="1">
      <c r="A7" s="114" t="s">
        <v>184</v>
      </c>
      <c r="B7" s="103" t="s">
        <v>185</v>
      </c>
      <c r="C7" s="103" t="s">
        <v>186</v>
      </c>
      <c r="D7" s="103" t="s">
        <v>187</v>
      </c>
      <c r="E7" s="103" t="s">
        <v>166</v>
      </c>
      <c r="F7" s="103" t="s">
        <v>203</v>
      </c>
      <c r="G7" s="103" t="s">
        <v>188</v>
      </c>
      <c r="H7" s="103" t="s">
        <v>205</v>
      </c>
      <c r="I7" s="103" t="s">
        <v>206</v>
      </c>
      <c r="J7" s="103" t="s">
        <v>207</v>
      </c>
      <c r="K7" s="103" t="s">
        <v>208</v>
      </c>
      <c r="L7" s="103" t="s">
        <v>209</v>
      </c>
      <c r="M7" s="103" t="s">
        <v>210</v>
      </c>
      <c r="N7" s="103" t="s">
        <v>212</v>
      </c>
      <c r="O7" s="103" t="s">
        <v>211</v>
      </c>
      <c r="P7" s="103" t="s">
        <v>213</v>
      </c>
      <c r="Q7" s="103" t="s">
        <v>214</v>
      </c>
      <c r="R7" s="103" t="s">
        <v>215</v>
      </c>
    </row>
    <row r="8" spans="1:18" ht="15" customHeight="1">
      <c r="A8" s="239">
        <v>1</v>
      </c>
      <c r="B8" s="236" t="s">
        <v>23</v>
      </c>
      <c r="C8" s="102" t="s">
        <v>193</v>
      </c>
      <c r="D8" s="113"/>
      <c r="E8" s="109"/>
      <c r="F8" s="109"/>
      <c r="G8" s="109"/>
      <c r="H8" s="109"/>
      <c r="I8" s="109"/>
      <c r="J8" s="109"/>
      <c r="K8" s="109"/>
      <c r="L8" s="121">
        <f>(K8+J8+I8+H8)*0.7</f>
        <v>0</v>
      </c>
      <c r="M8" s="121">
        <f>SUM(H8:L8)</f>
        <v>0</v>
      </c>
      <c r="N8" s="121">
        <f>M8*12</f>
        <v>0</v>
      </c>
      <c r="O8" s="121" t="e">
        <f>N8/G8</f>
        <v>#DIV/0!</v>
      </c>
      <c r="P8" s="121" t="e">
        <f>O8*F8</f>
        <v>#DIV/0!</v>
      </c>
      <c r="Q8" s="121" t="e">
        <f t="shared" ref="Q8:Q15" si="0">P8*$D$31</f>
        <v>#DIV/0!</v>
      </c>
      <c r="R8" s="122" t="e">
        <f>Q8+P8</f>
        <v>#DIV/0!</v>
      </c>
    </row>
    <row r="9" spans="1:18">
      <c r="A9" s="240"/>
      <c r="B9" s="237"/>
      <c r="C9" s="80" t="s">
        <v>194</v>
      </c>
      <c r="D9" s="100"/>
      <c r="E9" s="116"/>
      <c r="F9" s="116"/>
      <c r="G9" s="116"/>
      <c r="H9" s="116"/>
      <c r="I9" s="116"/>
      <c r="J9" s="116"/>
      <c r="K9" s="116"/>
      <c r="L9" s="121">
        <f t="shared" ref="L9:L15" si="1">(K9+J9+I9+H9)*0.7</f>
        <v>0</v>
      </c>
      <c r="M9" s="121">
        <f t="shared" ref="M9:M15" si="2">SUM(H9:L9)</f>
        <v>0</v>
      </c>
      <c r="N9" s="121">
        <f t="shared" ref="N9:N15" si="3">M9*12</f>
        <v>0</v>
      </c>
      <c r="O9" s="121" t="e">
        <f t="shared" ref="O9:O15" si="4">N9/G9</f>
        <v>#DIV/0!</v>
      </c>
      <c r="P9" s="121" t="e">
        <f t="shared" ref="P9:P15" si="5">O9*F9</f>
        <v>#DIV/0!</v>
      </c>
      <c r="Q9" s="121" t="e">
        <f t="shared" si="0"/>
        <v>#DIV/0!</v>
      </c>
      <c r="R9" s="122" t="e">
        <f t="shared" ref="R9:R15" si="6">Q9+P9</f>
        <v>#DIV/0!</v>
      </c>
    </row>
    <row r="10" spans="1:18">
      <c r="A10" s="240"/>
      <c r="B10" s="237"/>
      <c r="C10" s="111" t="s">
        <v>195</v>
      </c>
      <c r="D10" s="100"/>
      <c r="E10" s="116"/>
      <c r="F10" s="116"/>
      <c r="G10" s="116"/>
      <c r="H10" s="116"/>
      <c r="I10" s="116"/>
      <c r="J10" s="116"/>
      <c r="K10" s="116"/>
      <c r="L10" s="121">
        <f t="shared" si="1"/>
        <v>0</v>
      </c>
      <c r="M10" s="121">
        <f>SUM(H10:L10)</f>
        <v>0</v>
      </c>
      <c r="N10" s="121">
        <f t="shared" si="3"/>
        <v>0</v>
      </c>
      <c r="O10" s="121" t="e">
        <f t="shared" si="4"/>
        <v>#DIV/0!</v>
      </c>
      <c r="P10" s="121" t="e">
        <f t="shared" si="5"/>
        <v>#DIV/0!</v>
      </c>
      <c r="Q10" s="121" t="e">
        <f t="shared" si="0"/>
        <v>#DIV/0!</v>
      </c>
      <c r="R10" s="122" t="e">
        <f t="shared" si="6"/>
        <v>#DIV/0!</v>
      </c>
    </row>
    <row r="11" spans="1:18">
      <c r="A11" s="240"/>
      <c r="B11" s="237"/>
      <c r="C11" s="83" t="s">
        <v>197</v>
      </c>
      <c r="D11" s="100"/>
      <c r="E11" s="116"/>
      <c r="F11" s="116"/>
      <c r="G11" s="116"/>
      <c r="H11" s="116"/>
      <c r="I11" s="116"/>
      <c r="J11" s="116"/>
      <c r="K11" s="116"/>
      <c r="L11" s="121">
        <f t="shared" si="1"/>
        <v>0</v>
      </c>
      <c r="M11" s="121">
        <f t="shared" si="2"/>
        <v>0</v>
      </c>
      <c r="N11" s="121">
        <f t="shared" si="3"/>
        <v>0</v>
      </c>
      <c r="O11" s="121" t="e">
        <f t="shared" si="4"/>
        <v>#DIV/0!</v>
      </c>
      <c r="P11" s="121" t="e">
        <f t="shared" si="5"/>
        <v>#DIV/0!</v>
      </c>
      <c r="Q11" s="121" t="e">
        <f t="shared" si="0"/>
        <v>#DIV/0!</v>
      </c>
      <c r="R11" s="122" t="e">
        <f t="shared" si="6"/>
        <v>#DIV/0!</v>
      </c>
    </row>
    <row r="12" spans="1:18">
      <c r="A12" s="240"/>
      <c r="B12" s="237"/>
      <c r="C12" s="83" t="s">
        <v>196</v>
      </c>
      <c r="D12" s="100"/>
      <c r="E12" s="116"/>
      <c r="F12" s="116"/>
      <c r="G12" s="116"/>
      <c r="H12" s="116"/>
      <c r="I12" s="116"/>
      <c r="J12" s="116"/>
      <c r="K12" s="116"/>
      <c r="L12" s="121">
        <f t="shared" si="1"/>
        <v>0</v>
      </c>
      <c r="M12" s="121">
        <f t="shared" si="2"/>
        <v>0</v>
      </c>
      <c r="N12" s="121">
        <f t="shared" si="3"/>
        <v>0</v>
      </c>
      <c r="O12" s="121" t="e">
        <f t="shared" si="4"/>
        <v>#DIV/0!</v>
      </c>
      <c r="P12" s="121" t="e">
        <f t="shared" si="5"/>
        <v>#DIV/0!</v>
      </c>
      <c r="Q12" s="121" t="e">
        <f t="shared" si="0"/>
        <v>#DIV/0!</v>
      </c>
      <c r="R12" s="122" t="e">
        <f t="shared" si="6"/>
        <v>#DIV/0!</v>
      </c>
    </row>
    <row r="13" spans="1:18">
      <c r="A13" s="240"/>
      <c r="B13" s="237"/>
      <c r="C13" s="82" t="s">
        <v>189</v>
      </c>
      <c r="D13" s="100"/>
      <c r="E13" s="116"/>
      <c r="F13" s="116"/>
      <c r="G13" s="116"/>
      <c r="H13" s="116"/>
      <c r="I13" s="116"/>
      <c r="J13" s="116"/>
      <c r="K13" s="116"/>
      <c r="L13" s="121">
        <f t="shared" si="1"/>
        <v>0</v>
      </c>
      <c r="M13" s="121">
        <f t="shared" si="2"/>
        <v>0</v>
      </c>
      <c r="N13" s="121">
        <f t="shared" si="3"/>
        <v>0</v>
      </c>
      <c r="O13" s="121" t="e">
        <f t="shared" si="4"/>
        <v>#DIV/0!</v>
      </c>
      <c r="P13" s="121" t="e">
        <f t="shared" si="5"/>
        <v>#DIV/0!</v>
      </c>
      <c r="Q13" s="121" t="e">
        <f t="shared" si="0"/>
        <v>#DIV/0!</v>
      </c>
      <c r="R13" s="122" t="e">
        <f t="shared" si="6"/>
        <v>#DIV/0!</v>
      </c>
    </row>
    <row r="14" spans="1:18">
      <c r="A14" s="240"/>
      <c r="B14" s="237"/>
      <c r="C14" s="242" t="s">
        <v>198</v>
      </c>
      <c r="D14" s="100"/>
      <c r="E14" s="116"/>
      <c r="F14" s="116"/>
      <c r="G14" s="116"/>
      <c r="H14" s="116"/>
      <c r="I14" s="116"/>
      <c r="J14" s="116"/>
      <c r="K14" s="116"/>
      <c r="L14" s="121">
        <f t="shared" si="1"/>
        <v>0</v>
      </c>
      <c r="M14" s="121">
        <f t="shared" si="2"/>
        <v>0</v>
      </c>
      <c r="N14" s="121">
        <f t="shared" si="3"/>
        <v>0</v>
      </c>
      <c r="O14" s="121" t="e">
        <f t="shared" si="4"/>
        <v>#DIV/0!</v>
      </c>
      <c r="P14" s="121" t="e">
        <f t="shared" si="5"/>
        <v>#DIV/0!</v>
      </c>
      <c r="Q14" s="121" t="e">
        <f t="shared" si="0"/>
        <v>#DIV/0!</v>
      </c>
      <c r="R14" s="122" t="e">
        <f t="shared" si="6"/>
        <v>#DIV/0!</v>
      </c>
    </row>
    <row r="15" spans="1:18">
      <c r="A15" s="240"/>
      <c r="B15" s="237"/>
      <c r="C15" s="242"/>
      <c r="D15" s="100"/>
      <c r="E15" s="116"/>
      <c r="F15" s="116"/>
      <c r="G15" s="116"/>
      <c r="H15" s="116"/>
      <c r="I15" s="116"/>
      <c r="J15" s="116"/>
      <c r="K15" s="116"/>
      <c r="L15" s="121">
        <f t="shared" si="1"/>
        <v>0</v>
      </c>
      <c r="M15" s="121">
        <f t="shared" si="2"/>
        <v>0</v>
      </c>
      <c r="N15" s="121">
        <f t="shared" si="3"/>
        <v>0</v>
      </c>
      <c r="O15" s="121" t="e">
        <f t="shared" si="4"/>
        <v>#DIV/0!</v>
      </c>
      <c r="P15" s="121" t="e">
        <f t="shared" si="5"/>
        <v>#DIV/0!</v>
      </c>
      <c r="Q15" s="121" t="e">
        <f t="shared" si="0"/>
        <v>#DIV/0!</v>
      </c>
      <c r="R15" s="122" t="e">
        <f t="shared" si="6"/>
        <v>#DIV/0!</v>
      </c>
    </row>
    <row r="16" spans="1:18">
      <c r="A16" s="240"/>
      <c r="B16" s="237"/>
      <c r="C16" s="99" t="s">
        <v>190</v>
      </c>
      <c r="D16" s="87"/>
      <c r="E16" s="86"/>
      <c r="F16" s="87"/>
      <c r="G16" s="87"/>
      <c r="H16" s="87"/>
      <c r="I16" s="87"/>
      <c r="J16" s="87"/>
      <c r="K16" s="87"/>
      <c r="L16" s="87"/>
      <c r="M16" s="87"/>
      <c r="N16" s="87"/>
      <c r="O16" s="86"/>
      <c r="P16" s="87"/>
      <c r="Q16" s="87"/>
      <c r="R16" s="117" t="e">
        <f>SUM(R8:R15)</f>
        <v>#DIV/0!</v>
      </c>
    </row>
    <row r="17" spans="1:18" ht="15.75" thickBot="1">
      <c r="A17" s="240"/>
      <c r="B17" s="237"/>
      <c r="C17" s="99" t="s">
        <v>191</v>
      </c>
      <c r="D17" s="87"/>
      <c r="E17" s="86"/>
      <c r="F17" s="87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  <c r="R17" s="120" t="e">
        <f>R16*D32</f>
        <v>#DIV/0!</v>
      </c>
    </row>
    <row r="18" spans="1:18" ht="15.75" thickBot="1">
      <c r="A18" s="241"/>
      <c r="B18" s="238"/>
      <c r="C18" s="119" t="s">
        <v>192</v>
      </c>
      <c r="D18" s="107"/>
      <c r="E18" s="115"/>
      <c r="F18" s="106">
        <f>SUM(F8:F15)</f>
        <v>0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06" t="e">
        <f>SUM(P8:P15)</f>
        <v>#DIV/0!</v>
      </c>
      <c r="Q18" s="108" t="e">
        <f>SUM(Q8:Q15)</f>
        <v>#DIV/0!</v>
      </c>
      <c r="R18" s="132" t="e">
        <f>SUM(R16:R17)</f>
        <v>#DIV/0!</v>
      </c>
    </row>
    <row r="19" spans="1:18" ht="26.25" customHeight="1">
      <c r="A19" s="239">
        <v>2</v>
      </c>
      <c r="B19" s="236" t="s">
        <v>24</v>
      </c>
      <c r="C19" s="102" t="s">
        <v>199</v>
      </c>
      <c r="D19" s="113"/>
      <c r="E19" s="109"/>
      <c r="F19" s="109"/>
      <c r="G19" s="109"/>
      <c r="H19" s="109"/>
      <c r="I19" s="109"/>
      <c r="J19" s="109"/>
      <c r="K19" s="109"/>
      <c r="L19" s="121">
        <f>(K19+J19+I19+H19)*0.7</f>
        <v>0</v>
      </c>
      <c r="M19" s="121">
        <f>SUM(H19:L19)</f>
        <v>0</v>
      </c>
      <c r="N19" s="121">
        <f>M19*12</f>
        <v>0</v>
      </c>
      <c r="O19" s="121" t="e">
        <f>N19/G19</f>
        <v>#DIV/0!</v>
      </c>
      <c r="P19" s="121" t="e">
        <f>O19*F19</f>
        <v>#DIV/0!</v>
      </c>
      <c r="Q19" s="121" t="e">
        <f>P19*$D$31</f>
        <v>#DIV/0!</v>
      </c>
      <c r="R19" s="122" t="e">
        <f>Q19+P19</f>
        <v>#DIV/0!</v>
      </c>
    </row>
    <row r="20" spans="1:18">
      <c r="A20" s="240"/>
      <c r="B20" s="237"/>
      <c r="C20" s="81" t="s">
        <v>200</v>
      </c>
      <c r="D20" s="100"/>
      <c r="E20" s="116"/>
      <c r="F20" s="116"/>
      <c r="G20" s="116"/>
      <c r="H20" s="116"/>
      <c r="I20" s="116"/>
      <c r="J20" s="116"/>
      <c r="K20" s="116"/>
      <c r="L20" s="121">
        <f t="shared" ref="L20:L25" si="7">(K20+J20+I20+H20)*0.7</f>
        <v>0</v>
      </c>
      <c r="M20" s="121">
        <f t="shared" ref="M20" si="8">SUM(H20:L20)</f>
        <v>0</v>
      </c>
      <c r="N20" s="121">
        <f t="shared" ref="N20:N25" si="9">M20*12</f>
        <v>0</v>
      </c>
      <c r="O20" s="121" t="e">
        <f t="shared" ref="O20:O25" si="10">N20/G20</f>
        <v>#DIV/0!</v>
      </c>
      <c r="P20" s="121" t="e">
        <f t="shared" ref="P20:P25" si="11">O20*F20</f>
        <v>#DIV/0!</v>
      </c>
      <c r="Q20" s="121" t="e">
        <f>P20*$D$31</f>
        <v>#DIV/0!</v>
      </c>
      <c r="R20" s="122" t="e">
        <f t="shared" ref="R20:R25" si="12">Q20+P20</f>
        <v>#DIV/0!</v>
      </c>
    </row>
    <row r="21" spans="1:18" ht="21.75" customHeight="1">
      <c r="A21" s="240"/>
      <c r="B21" s="237"/>
      <c r="C21" s="81" t="s">
        <v>202</v>
      </c>
      <c r="D21" s="100"/>
      <c r="E21" s="116"/>
      <c r="F21" s="116"/>
      <c r="G21" s="116"/>
      <c r="H21" s="116"/>
      <c r="I21" s="116"/>
      <c r="J21" s="116"/>
      <c r="K21" s="116"/>
      <c r="L21" s="121">
        <f t="shared" si="7"/>
        <v>0</v>
      </c>
      <c r="M21" s="121">
        <f>SUM(H21:L21)</f>
        <v>0</v>
      </c>
      <c r="N21" s="121">
        <f t="shared" si="9"/>
        <v>0</v>
      </c>
      <c r="O21" s="121" t="e">
        <f t="shared" si="10"/>
        <v>#DIV/0!</v>
      </c>
      <c r="P21" s="121" t="e">
        <f t="shared" si="11"/>
        <v>#DIV/0!</v>
      </c>
      <c r="Q21" s="121" t="e">
        <f>P21*$D$31</f>
        <v>#DIV/0!</v>
      </c>
      <c r="R21" s="122" t="e">
        <f t="shared" si="12"/>
        <v>#DIV/0!</v>
      </c>
    </row>
    <row r="22" spans="1:18" ht="25.5">
      <c r="A22" s="240"/>
      <c r="B22" s="237"/>
      <c r="C22" s="81" t="s">
        <v>201</v>
      </c>
      <c r="D22" s="100"/>
      <c r="E22" s="116"/>
      <c r="F22" s="116"/>
      <c r="G22" s="116"/>
      <c r="H22" s="116"/>
      <c r="I22" s="116"/>
      <c r="J22" s="116"/>
      <c r="K22" s="178"/>
      <c r="L22" s="183">
        <f t="shared" si="7"/>
        <v>0</v>
      </c>
      <c r="M22" s="118">
        <f t="shared" ref="M22:M25" si="13">SUM(H22:L22)</f>
        <v>0</v>
      </c>
      <c r="N22" s="118">
        <f t="shared" si="9"/>
        <v>0</v>
      </c>
      <c r="O22" s="118" t="e">
        <f t="shared" si="10"/>
        <v>#DIV/0!</v>
      </c>
      <c r="P22" s="118" t="e">
        <f t="shared" si="11"/>
        <v>#DIV/0!</v>
      </c>
      <c r="Q22" s="118" t="e">
        <f>P22*#REF!</f>
        <v>#DIV/0!</v>
      </c>
      <c r="R22" s="110" t="e">
        <f t="shared" si="12"/>
        <v>#DIV/0!</v>
      </c>
    </row>
    <row r="23" spans="1:18" s="137" customFormat="1" ht="38.25">
      <c r="A23" s="240"/>
      <c r="B23" s="237"/>
      <c r="C23" s="80" t="s">
        <v>222</v>
      </c>
      <c r="D23" s="100"/>
      <c r="E23" s="116"/>
      <c r="F23" s="116"/>
      <c r="G23" s="116"/>
      <c r="H23" s="116"/>
      <c r="I23" s="116"/>
      <c r="J23" s="116"/>
      <c r="K23" s="178"/>
      <c r="L23" s="183">
        <f t="shared" si="7"/>
        <v>0</v>
      </c>
      <c r="M23" s="118">
        <f t="shared" si="13"/>
        <v>0</v>
      </c>
      <c r="N23" s="118">
        <f t="shared" si="9"/>
        <v>0</v>
      </c>
      <c r="O23" s="118" t="e">
        <f t="shared" si="10"/>
        <v>#DIV/0!</v>
      </c>
      <c r="P23" s="118" t="e">
        <f t="shared" si="11"/>
        <v>#DIV/0!</v>
      </c>
      <c r="Q23" s="118" t="e">
        <f>P23*#REF!</f>
        <v>#DIV/0!</v>
      </c>
      <c r="R23" s="110" t="e">
        <f t="shared" si="12"/>
        <v>#DIV/0!</v>
      </c>
    </row>
    <row r="24" spans="1:18" s="137" customFormat="1">
      <c r="A24" s="240"/>
      <c r="B24" s="237"/>
      <c r="C24" s="112" t="s">
        <v>225</v>
      </c>
      <c r="D24" s="100"/>
      <c r="E24" s="116"/>
      <c r="F24" s="116"/>
      <c r="G24" s="116"/>
      <c r="H24" s="116"/>
      <c r="I24" s="116"/>
      <c r="J24" s="116"/>
      <c r="K24" s="178"/>
      <c r="L24" s="183">
        <f t="shared" si="7"/>
        <v>0</v>
      </c>
      <c r="M24" s="118">
        <f t="shared" si="13"/>
        <v>0</v>
      </c>
      <c r="N24" s="118">
        <f t="shared" si="9"/>
        <v>0</v>
      </c>
      <c r="O24" s="118" t="e">
        <f t="shared" si="10"/>
        <v>#DIV/0!</v>
      </c>
      <c r="P24" s="118" t="e">
        <f t="shared" si="11"/>
        <v>#DIV/0!</v>
      </c>
      <c r="Q24" s="118" t="e">
        <f>P24*#REF!</f>
        <v>#DIV/0!</v>
      </c>
      <c r="R24" s="110" t="e">
        <f t="shared" si="12"/>
        <v>#DIV/0!</v>
      </c>
    </row>
    <row r="25" spans="1:18" s="137" customFormat="1" ht="25.5">
      <c r="A25" s="240"/>
      <c r="B25" s="237"/>
      <c r="C25" s="81" t="s">
        <v>226</v>
      </c>
      <c r="D25" s="100"/>
      <c r="E25" s="116"/>
      <c r="F25" s="116"/>
      <c r="G25" s="116"/>
      <c r="H25" s="116"/>
      <c r="I25" s="116"/>
      <c r="J25" s="116"/>
      <c r="K25" s="178"/>
      <c r="L25" s="183">
        <f t="shared" si="7"/>
        <v>0</v>
      </c>
      <c r="M25" s="118">
        <f t="shared" si="13"/>
        <v>0</v>
      </c>
      <c r="N25" s="118">
        <f t="shared" si="9"/>
        <v>0</v>
      </c>
      <c r="O25" s="118" t="e">
        <f t="shared" si="10"/>
        <v>#DIV/0!</v>
      </c>
      <c r="P25" s="118" t="e">
        <f t="shared" si="11"/>
        <v>#DIV/0!</v>
      </c>
      <c r="Q25" s="118" t="e">
        <f>P25*#REF!</f>
        <v>#DIV/0!</v>
      </c>
      <c r="R25" s="110" t="e">
        <f t="shared" si="12"/>
        <v>#DIV/0!</v>
      </c>
    </row>
    <row r="26" spans="1:18" s="137" customFormat="1">
      <c r="A26" s="240"/>
      <c r="B26" s="237"/>
      <c r="C26" s="98" t="s">
        <v>190</v>
      </c>
      <c r="D26" s="87"/>
      <c r="E26" s="87"/>
      <c r="F26" s="87"/>
      <c r="G26" s="87"/>
      <c r="H26" s="87"/>
      <c r="I26" s="87"/>
      <c r="J26" s="87"/>
      <c r="K26" s="179"/>
      <c r="L26" s="184"/>
      <c r="M26" s="87"/>
      <c r="N26" s="87"/>
      <c r="O26" s="87"/>
      <c r="P26" s="87"/>
      <c r="Q26" s="87"/>
      <c r="R26" s="117" t="e">
        <f>SUM(R19:R25)</f>
        <v>#DIV/0!</v>
      </c>
    </row>
    <row r="27" spans="1:18" s="137" customFormat="1" ht="15.75" thickBot="1">
      <c r="A27" s="240"/>
      <c r="B27" s="237"/>
      <c r="C27" s="99" t="s">
        <v>191</v>
      </c>
      <c r="D27" s="87"/>
      <c r="E27" s="86"/>
      <c r="F27" s="87"/>
      <c r="G27" s="86"/>
      <c r="H27" s="86"/>
      <c r="I27" s="86"/>
      <c r="J27" s="86"/>
      <c r="K27" s="180"/>
      <c r="L27" s="185"/>
      <c r="M27" s="86"/>
      <c r="N27" s="86"/>
      <c r="O27" s="86"/>
      <c r="P27" s="86"/>
      <c r="Q27" s="87"/>
      <c r="R27" s="120" t="e">
        <f>R26*#REF!</f>
        <v>#DIV/0!</v>
      </c>
    </row>
    <row r="28" spans="1:18" s="137" customFormat="1">
      <c r="A28" s="240"/>
      <c r="B28" s="237"/>
      <c r="C28" s="123" t="s">
        <v>192</v>
      </c>
      <c r="D28" s="107"/>
      <c r="E28" s="115"/>
      <c r="F28" s="106">
        <f>SUM(F19:F22)</f>
        <v>0</v>
      </c>
      <c r="G28" s="115"/>
      <c r="H28" s="115"/>
      <c r="I28" s="115"/>
      <c r="J28" s="115"/>
      <c r="K28" s="181"/>
      <c r="L28" s="186"/>
      <c r="M28" s="115"/>
      <c r="N28" s="115"/>
      <c r="O28" s="115"/>
      <c r="P28" s="106" t="e">
        <f>SUM(P19:P25)</f>
        <v>#DIV/0!</v>
      </c>
      <c r="Q28" s="106" t="e">
        <f>SUM(Q19:Q25)</f>
        <v>#DIV/0!</v>
      </c>
      <c r="R28" s="187" t="e">
        <f>SUM(R26:R27)</f>
        <v>#DIV/0!</v>
      </c>
    </row>
    <row r="29" spans="1:18" s="137" customFormat="1" ht="15.75" thickBot="1">
      <c r="A29" s="240"/>
      <c r="B29" s="237"/>
      <c r="C29" s="98" t="s">
        <v>216</v>
      </c>
      <c r="D29" s="87"/>
      <c r="E29" s="86"/>
      <c r="F29" s="104">
        <f>F18+F28</f>
        <v>0</v>
      </c>
      <c r="G29" s="86"/>
      <c r="H29" s="86"/>
      <c r="I29" s="86"/>
      <c r="J29" s="86"/>
      <c r="K29" s="86"/>
      <c r="L29" s="105"/>
      <c r="M29" s="105"/>
      <c r="N29" s="105"/>
      <c r="O29" s="105"/>
      <c r="P29" s="101"/>
      <c r="Q29" s="188"/>
      <c r="R29" s="189" t="e">
        <f>R18+R28</f>
        <v>#DIV/0!</v>
      </c>
    </row>
    <row r="30" spans="1:18" ht="15" customHeight="1">
      <c r="A30" s="127"/>
      <c r="B30" s="128"/>
      <c r="C30" s="129"/>
      <c r="D30" s="130"/>
      <c r="E30" s="128"/>
      <c r="F30" s="129"/>
      <c r="G30" s="131"/>
      <c r="H30" s="126"/>
      <c r="I30" s="128"/>
      <c r="J30" s="128"/>
      <c r="K30" s="128"/>
      <c r="L30" s="128"/>
      <c r="M30" s="128"/>
      <c r="N30" s="128"/>
      <c r="O30" s="131"/>
      <c r="P30" s="129"/>
      <c r="Q30" s="129"/>
      <c r="R30" s="129"/>
    </row>
    <row r="31" spans="1:18">
      <c r="C31" s="133" t="s">
        <v>204</v>
      </c>
      <c r="D31" s="190">
        <v>0.3</v>
      </c>
    </row>
    <row r="32" spans="1:18">
      <c r="C32" s="133" t="s">
        <v>191</v>
      </c>
      <c r="D32" s="190">
        <v>0.24</v>
      </c>
    </row>
  </sheetData>
  <mergeCells count="5">
    <mergeCell ref="A8:A18"/>
    <mergeCell ref="B8:B18"/>
    <mergeCell ref="C14:C15"/>
    <mergeCell ref="A19:A29"/>
    <mergeCell ref="B19:B29"/>
  </mergeCells>
  <pageMargins left="0.7" right="0.7" top="0.75" bottom="0.75" header="0.3" footer="0.3"/>
  <pageSetup paperSize="9" scale="33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R34"/>
  <sheetViews>
    <sheetView view="pageBreakPreview" zoomScale="80" zoomScaleNormal="70" zoomScaleSheetLayoutView="80" workbookViewId="0">
      <selection activeCell="B2" sqref="B2"/>
    </sheetView>
  </sheetViews>
  <sheetFormatPr defaultRowHeight="15"/>
  <cols>
    <col min="1" max="1" width="6" style="137" customWidth="1"/>
    <col min="2" max="2" width="20.42578125" style="137" customWidth="1"/>
    <col min="3" max="3" width="34.28515625" style="137" customWidth="1"/>
    <col min="4" max="5" width="20.5703125" style="137" customWidth="1"/>
    <col min="6" max="11" width="11.85546875" style="137" customWidth="1"/>
    <col min="12" max="12" width="13.140625" style="137" customWidth="1"/>
    <col min="13" max="16" width="11.85546875" style="137" customWidth="1"/>
    <col min="17" max="17" width="13.140625" style="137" customWidth="1"/>
    <col min="18" max="18" width="11.85546875" style="137" customWidth="1"/>
    <col min="19" max="16384" width="9.140625" style="137"/>
  </cols>
  <sheetData>
    <row r="2" spans="1:18" ht="16.5" customHeight="1">
      <c r="A2" s="134" t="s">
        <v>217</v>
      </c>
      <c r="B2" s="84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</row>
    <row r="3" spans="1:18" ht="16.5" customHeight="1">
      <c r="A3" s="134" t="s">
        <v>229</v>
      </c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4"/>
      <c r="P3" s="84"/>
      <c r="Q3" s="84"/>
      <c r="R3" s="84"/>
    </row>
    <row r="4" spans="1:18" ht="15.75" customHeight="1">
      <c r="A4" s="135" t="e">
        <f>#REF!</f>
        <v>#REF!</v>
      </c>
      <c r="B4" s="84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4"/>
      <c r="P4" s="84"/>
      <c r="Q4" s="84"/>
      <c r="R4" s="84"/>
    </row>
    <row r="5" spans="1:18" ht="15.75" customHeight="1">
      <c r="A5" s="134" t="s">
        <v>219</v>
      </c>
      <c r="B5" s="84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4"/>
      <c r="P5" s="84"/>
      <c r="Q5" s="84"/>
      <c r="R5" s="84"/>
    </row>
    <row r="6" spans="1:18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25"/>
      <c r="O6" s="126"/>
      <c r="P6" s="126"/>
      <c r="Q6" s="126"/>
      <c r="R6" s="84"/>
    </row>
    <row r="7" spans="1:18" ht="63" customHeight="1">
      <c r="A7" s="114" t="s">
        <v>184</v>
      </c>
      <c r="B7" s="103" t="s">
        <v>185</v>
      </c>
      <c r="C7" s="103" t="s">
        <v>186</v>
      </c>
      <c r="D7" s="103" t="s">
        <v>187</v>
      </c>
      <c r="E7" s="103" t="s">
        <v>166</v>
      </c>
      <c r="F7" s="103" t="s">
        <v>203</v>
      </c>
      <c r="G7" s="103" t="s">
        <v>188</v>
      </c>
      <c r="H7" s="103" t="s">
        <v>205</v>
      </c>
      <c r="I7" s="103" t="s">
        <v>206</v>
      </c>
      <c r="J7" s="103" t="s">
        <v>207</v>
      </c>
      <c r="K7" s="103" t="s">
        <v>208</v>
      </c>
      <c r="L7" s="103" t="s">
        <v>209</v>
      </c>
      <c r="M7" s="103" t="s">
        <v>210</v>
      </c>
      <c r="N7" s="103" t="s">
        <v>212</v>
      </c>
      <c r="O7" s="103" t="s">
        <v>211</v>
      </c>
      <c r="P7" s="103" t="s">
        <v>213</v>
      </c>
      <c r="Q7" s="103" t="s">
        <v>214</v>
      </c>
      <c r="R7" s="103" t="s">
        <v>215</v>
      </c>
    </row>
    <row r="8" spans="1:18" ht="15" customHeight="1">
      <c r="A8" s="239">
        <v>1</v>
      </c>
      <c r="B8" s="236" t="s">
        <v>23</v>
      </c>
      <c r="C8" s="102" t="s">
        <v>193</v>
      </c>
      <c r="D8" s="113"/>
      <c r="E8" s="109"/>
      <c r="F8" s="109"/>
      <c r="G8" s="109"/>
      <c r="H8" s="109"/>
      <c r="I8" s="109"/>
      <c r="J8" s="109"/>
      <c r="K8" s="177"/>
      <c r="L8" s="182">
        <f>(K8+J8+I8+H8)*0.7</f>
        <v>0</v>
      </c>
      <c r="M8" s="121">
        <f>SUM(H8:L8)</f>
        <v>0</v>
      </c>
      <c r="N8" s="121">
        <f>M8*12</f>
        <v>0</v>
      </c>
      <c r="O8" s="121" t="e">
        <f>N8/G8</f>
        <v>#DIV/0!</v>
      </c>
      <c r="P8" s="121" t="e">
        <f>O8*F8</f>
        <v>#DIV/0!</v>
      </c>
      <c r="Q8" s="121" t="e">
        <f t="shared" ref="Q8:Q15" si="0">P8*$D$33</f>
        <v>#DIV/0!</v>
      </c>
      <c r="R8" s="122" t="e">
        <f>Q8+P8</f>
        <v>#DIV/0!</v>
      </c>
    </row>
    <row r="9" spans="1:18">
      <c r="A9" s="240"/>
      <c r="B9" s="237"/>
      <c r="C9" s="80" t="s">
        <v>194</v>
      </c>
      <c r="D9" s="100"/>
      <c r="E9" s="116"/>
      <c r="F9" s="116"/>
      <c r="G9" s="116"/>
      <c r="H9" s="116"/>
      <c r="I9" s="116"/>
      <c r="J9" s="116"/>
      <c r="K9" s="178"/>
      <c r="L9" s="183">
        <f t="shared" ref="L9:L15" si="1">(K9+J9+I9+H9)*0.7</f>
        <v>0</v>
      </c>
      <c r="M9" s="118">
        <f t="shared" ref="M9:M15" si="2">SUM(H9:L9)</f>
        <v>0</v>
      </c>
      <c r="N9" s="118">
        <f t="shared" ref="N9:N15" si="3">M9*12</f>
        <v>0</v>
      </c>
      <c r="O9" s="118" t="e">
        <f t="shared" ref="O9:O15" si="4">N9/G9</f>
        <v>#DIV/0!</v>
      </c>
      <c r="P9" s="118" t="e">
        <f t="shared" ref="P9:P15" si="5">O9*F9</f>
        <v>#DIV/0!</v>
      </c>
      <c r="Q9" s="118" t="e">
        <f t="shared" si="0"/>
        <v>#DIV/0!</v>
      </c>
      <c r="R9" s="110" t="e">
        <f t="shared" ref="R9:R15" si="6">Q9+P9</f>
        <v>#DIV/0!</v>
      </c>
    </row>
    <row r="10" spans="1:18">
      <c r="A10" s="240"/>
      <c r="B10" s="237"/>
      <c r="C10" s="111" t="s">
        <v>195</v>
      </c>
      <c r="D10" s="100"/>
      <c r="E10" s="116"/>
      <c r="F10" s="116"/>
      <c r="G10" s="116"/>
      <c r="H10" s="116"/>
      <c r="I10" s="116"/>
      <c r="J10" s="116"/>
      <c r="K10" s="178"/>
      <c r="L10" s="183">
        <f t="shared" si="1"/>
        <v>0</v>
      </c>
      <c r="M10" s="118">
        <f>SUM(H10:L10)</f>
        <v>0</v>
      </c>
      <c r="N10" s="118">
        <f t="shared" si="3"/>
        <v>0</v>
      </c>
      <c r="O10" s="118" t="e">
        <f t="shared" si="4"/>
        <v>#DIV/0!</v>
      </c>
      <c r="P10" s="118" t="e">
        <f t="shared" si="5"/>
        <v>#DIV/0!</v>
      </c>
      <c r="Q10" s="118" t="e">
        <f t="shared" si="0"/>
        <v>#DIV/0!</v>
      </c>
      <c r="R10" s="110" t="e">
        <f t="shared" si="6"/>
        <v>#DIV/0!</v>
      </c>
    </row>
    <row r="11" spans="1:18">
      <c r="A11" s="240"/>
      <c r="B11" s="237"/>
      <c r="C11" s="83" t="s">
        <v>197</v>
      </c>
      <c r="D11" s="100"/>
      <c r="E11" s="116"/>
      <c r="F11" s="116"/>
      <c r="G11" s="116"/>
      <c r="H11" s="116"/>
      <c r="I11" s="116"/>
      <c r="J11" s="116"/>
      <c r="K11" s="178"/>
      <c r="L11" s="183">
        <f t="shared" si="1"/>
        <v>0</v>
      </c>
      <c r="M11" s="118">
        <f t="shared" si="2"/>
        <v>0</v>
      </c>
      <c r="N11" s="118">
        <f t="shared" si="3"/>
        <v>0</v>
      </c>
      <c r="O11" s="118" t="e">
        <f t="shared" si="4"/>
        <v>#DIV/0!</v>
      </c>
      <c r="P11" s="118" t="e">
        <f t="shared" si="5"/>
        <v>#DIV/0!</v>
      </c>
      <c r="Q11" s="118" t="e">
        <f t="shared" si="0"/>
        <v>#DIV/0!</v>
      </c>
      <c r="R11" s="110" t="e">
        <f t="shared" si="6"/>
        <v>#DIV/0!</v>
      </c>
    </row>
    <row r="12" spans="1:18">
      <c r="A12" s="240"/>
      <c r="B12" s="237"/>
      <c r="C12" s="83" t="s">
        <v>196</v>
      </c>
      <c r="D12" s="100"/>
      <c r="E12" s="116"/>
      <c r="F12" s="116"/>
      <c r="G12" s="116"/>
      <c r="H12" s="116"/>
      <c r="I12" s="116"/>
      <c r="J12" s="116"/>
      <c r="K12" s="178"/>
      <c r="L12" s="183">
        <f t="shared" si="1"/>
        <v>0</v>
      </c>
      <c r="M12" s="118">
        <f t="shared" si="2"/>
        <v>0</v>
      </c>
      <c r="N12" s="118">
        <f t="shared" si="3"/>
        <v>0</v>
      </c>
      <c r="O12" s="118" t="e">
        <f t="shared" si="4"/>
        <v>#DIV/0!</v>
      </c>
      <c r="P12" s="118" t="e">
        <f t="shared" si="5"/>
        <v>#DIV/0!</v>
      </c>
      <c r="Q12" s="118" t="e">
        <f t="shared" si="0"/>
        <v>#DIV/0!</v>
      </c>
      <c r="R12" s="110" t="e">
        <f t="shared" si="6"/>
        <v>#DIV/0!</v>
      </c>
    </row>
    <row r="13" spans="1:18">
      <c r="A13" s="240"/>
      <c r="B13" s="237"/>
      <c r="C13" s="193" t="s">
        <v>189</v>
      </c>
      <c r="D13" s="100"/>
      <c r="E13" s="116"/>
      <c r="F13" s="116"/>
      <c r="G13" s="116"/>
      <c r="H13" s="116"/>
      <c r="I13" s="116"/>
      <c r="J13" s="116"/>
      <c r="K13" s="178"/>
      <c r="L13" s="183">
        <f t="shared" si="1"/>
        <v>0</v>
      </c>
      <c r="M13" s="118">
        <f t="shared" si="2"/>
        <v>0</v>
      </c>
      <c r="N13" s="118">
        <f t="shared" si="3"/>
        <v>0</v>
      </c>
      <c r="O13" s="118" t="e">
        <f t="shared" si="4"/>
        <v>#DIV/0!</v>
      </c>
      <c r="P13" s="118" t="e">
        <f t="shared" si="5"/>
        <v>#DIV/0!</v>
      </c>
      <c r="Q13" s="118" t="e">
        <f t="shared" si="0"/>
        <v>#DIV/0!</v>
      </c>
      <c r="R13" s="110" t="e">
        <f t="shared" si="6"/>
        <v>#DIV/0!</v>
      </c>
    </row>
    <row r="14" spans="1:18">
      <c r="A14" s="240"/>
      <c r="B14" s="237"/>
      <c r="C14" s="242" t="s">
        <v>198</v>
      </c>
      <c r="D14" s="100"/>
      <c r="E14" s="116"/>
      <c r="F14" s="116"/>
      <c r="G14" s="116"/>
      <c r="H14" s="116"/>
      <c r="I14" s="116"/>
      <c r="J14" s="116"/>
      <c r="K14" s="178"/>
      <c r="L14" s="183">
        <f t="shared" si="1"/>
        <v>0</v>
      </c>
      <c r="M14" s="118">
        <f t="shared" si="2"/>
        <v>0</v>
      </c>
      <c r="N14" s="118">
        <f t="shared" si="3"/>
        <v>0</v>
      </c>
      <c r="O14" s="118" t="e">
        <f t="shared" si="4"/>
        <v>#DIV/0!</v>
      </c>
      <c r="P14" s="118" t="e">
        <f t="shared" si="5"/>
        <v>#DIV/0!</v>
      </c>
      <c r="Q14" s="118" t="e">
        <f t="shared" si="0"/>
        <v>#DIV/0!</v>
      </c>
      <c r="R14" s="110" t="e">
        <f t="shared" si="6"/>
        <v>#DIV/0!</v>
      </c>
    </row>
    <row r="15" spans="1:18">
      <c r="A15" s="240"/>
      <c r="B15" s="237"/>
      <c r="C15" s="242"/>
      <c r="D15" s="100"/>
      <c r="E15" s="116"/>
      <c r="F15" s="116"/>
      <c r="G15" s="116"/>
      <c r="H15" s="116"/>
      <c r="I15" s="116"/>
      <c r="J15" s="116"/>
      <c r="K15" s="178"/>
      <c r="L15" s="183">
        <f t="shared" si="1"/>
        <v>0</v>
      </c>
      <c r="M15" s="118">
        <f t="shared" si="2"/>
        <v>0</v>
      </c>
      <c r="N15" s="118">
        <f t="shared" si="3"/>
        <v>0</v>
      </c>
      <c r="O15" s="118" t="e">
        <f t="shared" si="4"/>
        <v>#DIV/0!</v>
      </c>
      <c r="P15" s="118" t="e">
        <f t="shared" si="5"/>
        <v>#DIV/0!</v>
      </c>
      <c r="Q15" s="118" t="e">
        <f t="shared" si="0"/>
        <v>#DIV/0!</v>
      </c>
      <c r="R15" s="110" t="e">
        <f t="shared" si="6"/>
        <v>#DIV/0!</v>
      </c>
    </row>
    <row r="16" spans="1:18">
      <c r="A16" s="240"/>
      <c r="B16" s="237"/>
      <c r="C16" s="99" t="s">
        <v>190</v>
      </c>
      <c r="D16" s="87"/>
      <c r="E16" s="86"/>
      <c r="F16" s="87"/>
      <c r="G16" s="87"/>
      <c r="H16" s="87"/>
      <c r="I16" s="87"/>
      <c r="J16" s="87"/>
      <c r="K16" s="179"/>
      <c r="L16" s="184"/>
      <c r="M16" s="87"/>
      <c r="N16" s="87"/>
      <c r="O16" s="86"/>
      <c r="P16" s="87"/>
      <c r="Q16" s="87"/>
      <c r="R16" s="117" t="e">
        <f>SUM(R8:R15)</f>
        <v>#DIV/0!</v>
      </c>
    </row>
    <row r="17" spans="1:18" ht="15.75" thickBot="1">
      <c r="A17" s="240"/>
      <c r="B17" s="237"/>
      <c r="C17" s="99" t="s">
        <v>191</v>
      </c>
      <c r="D17" s="87"/>
      <c r="E17" s="86"/>
      <c r="F17" s="87"/>
      <c r="G17" s="86"/>
      <c r="H17" s="86"/>
      <c r="I17" s="86"/>
      <c r="J17" s="86"/>
      <c r="K17" s="180"/>
      <c r="L17" s="185"/>
      <c r="M17" s="86"/>
      <c r="N17" s="86"/>
      <c r="O17" s="86"/>
      <c r="P17" s="86"/>
      <c r="Q17" s="87"/>
      <c r="R17" s="120" t="e">
        <f>R16*D34</f>
        <v>#DIV/0!</v>
      </c>
    </row>
    <row r="18" spans="1:18">
      <c r="A18" s="241"/>
      <c r="B18" s="238"/>
      <c r="C18" s="119" t="s">
        <v>192</v>
      </c>
      <c r="D18" s="107"/>
      <c r="E18" s="115"/>
      <c r="F18" s="106">
        <f>SUM(F8:F15)</f>
        <v>0</v>
      </c>
      <c r="G18" s="115"/>
      <c r="H18" s="115"/>
      <c r="I18" s="115"/>
      <c r="J18" s="115"/>
      <c r="K18" s="181"/>
      <c r="L18" s="186"/>
      <c r="M18" s="115"/>
      <c r="N18" s="115"/>
      <c r="O18" s="115"/>
      <c r="P18" s="106" t="e">
        <f>SUM(P8:P15)</f>
        <v>#DIV/0!</v>
      </c>
      <c r="Q18" s="108" t="e">
        <f>SUM(Q8:Q15)</f>
        <v>#DIV/0!</v>
      </c>
      <c r="R18" s="187" t="e">
        <f>SUM(R16:R17)</f>
        <v>#DIV/0!</v>
      </c>
    </row>
    <row r="19" spans="1:18" ht="26.25" customHeight="1">
      <c r="A19" s="239">
        <v>2</v>
      </c>
      <c r="B19" s="236" t="s">
        <v>24</v>
      </c>
      <c r="C19" s="102" t="s">
        <v>199</v>
      </c>
      <c r="D19" s="113"/>
      <c r="E19" s="109"/>
      <c r="F19" s="109"/>
      <c r="G19" s="109"/>
      <c r="H19" s="109"/>
      <c r="I19" s="109"/>
      <c r="J19" s="109"/>
      <c r="K19" s="177"/>
      <c r="L19" s="182">
        <f>(K19+J19+I19+H19)*0.7</f>
        <v>0</v>
      </c>
      <c r="M19" s="121">
        <f>SUM(H19:L19)</f>
        <v>0</v>
      </c>
      <c r="N19" s="121">
        <f>M19*12</f>
        <v>0</v>
      </c>
      <c r="O19" s="121" t="e">
        <f>N19/G19</f>
        <v>#DIV/0!</v>
      </c>
      <c r="P19" s="121" t="e">
        <f>O19*F19</f>
        <v>#DIV/0!</v>
      </c>
      <c r="Q19" s="121" t="e">
        <f t="shared" ref="Q19:Q27" si="7">P19*$D$33</f>
        <v>#DIV/0!</v>
      </c>
      <c r="R19" s="122" t="e">
        <f>Q19+P19</f>
        <v>#DIV/0!</v>
      </c>
    </row>
    <row r="20" spans="1:18">
      <c r="A20" s="240"/>
      <c r="B20" s="237"/>
      <c r="C20" s="81" t="s">
        <v>200</v>
      </c>
      <c r="D20" s="100"/>
      <c r="E20" s="116"/>
      <c r="F20" s="116"/>
      <c r="G20" s="116"/>
      <c r="H20" s="116"/>
      <c r="I20" s="116"/>
      <c r="J20" s="116"/>
      <c r="K20" s="178"/>
      <c r="L20" s="183">
        <f>(K20+J20+I20+H20)*0.7</f>
        <v>0</v>
      </c>
      <c r="M20" s="118">
        <f t="shared" ref="M20" si="8">SUM(H20:L20)</f>
        <v>0</v>
      </c>
      <c r="N20" s="118">
        <f t="shared" ref="N20:N27" si="9">M20*12</f>
        <v>0</v>
      </c>
      <c r="O20" s="118" t="e">
        <f t="shared" ref="O20:O27" si="10">N20/G20</f>
        <v>#DIV/0!</v>
      </c>
      <c r="P20" s="118" t="e">
        <f t="shared" ref="P20:P27" si="11">O20*F20</f>
        <v>#DIV/0!</v>
      </c>
      <c r="Q20" s="118" t="e">
        <f t="shared" si="7"/>
        <v>#DIV/0!</v>
      </c>
      <c r="R20" s="110" t="e">
        <f t="shared" ref="R20:R27" si="12">Q20+P20</f>
        <v>#DIV/0!</v>
      </c>
    </row>
    <row r="21" spans="1:18" ht="25.5" customHeight="1">
      <c r="A21" s="240"/>
      <c r="B21" s="237"/>
      <c r="C21" s="81" t="s">
        <v>202</v>
      </c>
      <c r="D21" s="100"/>
      <c r="E21" s="116"/>
      <c r="F21" s="116"/>
      <c r="G21" s="116"/>
      <c r="H21" s="116"/>
      <c r="I21" s="116"/>
      <c r="J21" s="116"/>
      <c r="K21" s="178"/>
      <c r="L21" s="183">
        <f t="shared" ref="L21:L27" si="13">(K21+J21+I21+H21)*0.7</f>
        <v>0</v>
      </c>
      <c r="M21" s="118">
        <f>SUM(H21:L21)</f>
        <v>0</v>
      </c>
      <c r="N21" s="118">
        <f t="shared" si="9"/>
        <v>0</v>
      </c>
      <c r="O21" s="118" t="e">
        <f t="shared" si="10"/>
        <v>#DIV/0!</v>
      </c>
      <c r="P21" s="118" t="e">
        <f t="shared" si="11"/>
        <v>#DIV/0!</v>
      </c>
      <c r="Q21" s="118" t="e">
        <f t="shared" si="7"/>
        <v>#DIV/0!</v>
      </c>
      <c r="R21" s="110" t="e">
        <f t="shared" si="12"/>
        <v>#DIV/0!</v>
      </c>
    </row>
    <row r="22" spans="1:18" ht="40.5" customHeight="1">
      <c r="A22" s="240"/>
      <c r="B22" s="237"/>
      <c r="C22" s="81" t="s">
        <v>201</v>
      </c>
      <c r="D22" s="100"/>
      <c r="E22" s="116"/>
      <c r="F22" s="116"/>
      <c r="G22" s="116"/>
      <c r="H22" s="116"/>
      <c r="I22" s="116"/>
      <c r="J22" s="116"/>
      <c r="K22" s="178"/>
      <c r="L22" s="183">
        <f t="shared" si="13"/>
        <v>0</v>
      </c>
      <c r="M22" s="118">
        <f t="shared" ref="M22:M27" si="14">SUM(H22:L22)</f>
        <v>0</v>
      </c>
      <c r="N22" s="118">
        <f t="shared" si="9"/>
        <v>0</v>
      </c>
      <c r="O22" s="118" t="e">
        <f t="shared" si="10"/>
        <v>#DIV/0!</v>
      </c>
      <c r="P22" s="118" t="e">
        <f t="shared" si="11"/>
        <v>#DIV/0!</v>
      </c>
      <c r="Q22" s="118" t="e">
        <f t="shared" si="7"/>
        <v>#DIV/0!</v>
      </c>
      <c r="R22" s="110" t="e">
        <f t="shared" si="12"/>
        <v>#DIV/0!</v>
      </c>
    </row>
    <row r="23" spans="1:18" ht="38.25">
      <c r="A23" s="240"/>
      <c r="B23" s="237"/>
      <c r="C23" s="80" t="s">
        <v>222</v>
      </c>
      <c r="D23" s="100"/>
      <c r="E23" s="116"/>
      <c r="F23" s="116"/>
      <c r="G23" s="116"/>
      <c r="H23" s="116"/>
      <c r="I23" s="116"/>
      <c r="J23" s="116"/>
      <c r="K23" s="178"/>
      <c r="L23" s="183">
        <f t="shared" si="13"/>
        <v>0</v>
      </c>
      <c r="M23" s="118">
        <f t="shared" si="14"/>
        <v>0</v>
      </c>
      <c r="N23" s="118">
        <f t="shared" si="9"/>
        <v>0</v>
      </c>
      <c r="O23" s="118" t="e">
        <f t="shared" si="10"/>
        <v>#DIV/0!</v>
      </c>
      <c r="P23" s="118" t="e">
        <f t="shared" si="11"/>
        <v>#DIV/0!</v>
      </c>
      <c r="Q23" s="118" t="e">
        <f t="shared" si="7"/>
        <v>#DIV/0!</v>
      </c>
      <c r="R23" s="110" t="e">
        <f t="shared" si="12"/>
        <v>#DIV/0!</v>
      </c>
    </row>
    <row r="24" spans="1:18">
      <c r="A24" s="240"/>
      <c r="B24" s="237"/>
      <c r="C24" s="102" t="s">
        <v>223</v>
      </c>
      <c r="D24" s="100"/>
      <c r="E24" s="116"/>
      <c r="F24" s="116"/>
      <c r="G24" s="116"/>
      <c r="H24" s="116"/>
      <c r="I24" s="116"/>
      <c r="J24" s="116"/>
      <c r="K24" s="178"/>
      <c r="L24" s="183">
        <f t="shared" si="13"/>
        <v>0</v>
      </c>
      <c r="M24" s="118">
        <f t="shared" si="14"/>
        <v>0</v>
      </c>
      <c r="N24" s="118">
        <f t="shared" si="9"/>
        <v>0</v>
      </c>
      <c r="O24" s="118" t="e">
        <f t="shared" si="10"/>
        <v>#DIV/0!</v>
      </c>
      <c r="P24" s="118" t="e">
        <f t="shared" si="11"/>
        <v>#DIV/0!</v>
      </c>
      <c r="Q24" s="118" t="e">
        <f t="shared" si="7"/>
        <v>#DIV/0!</v>
      </c>
      <c r="R24" s="110" t="e">
        <f t="shared" si="12"/>
        <v>#DIV/0!</v>
      </c>
    </row>
    <row r="25" spans="1:18">
      <c r="A25" s="240"/>
      <c r="B25" s="237"/>
      <c r="C25" s="81" t="s">
        <v>224</v>
      </c>
      <c r="D25" s="100"/>
      <c r="E25" s="116"/>
      <c r="F25" s="116"/>
      <c r="G25" s="116"/>
      <c r="H25" s="116"/>
      <c r="I25" s="116"/>
      <c r="J25" s="116"/>
      <c r="K25" s="178"/>
      <c r="L25" s="183">
        <f t="shared" si="13"/>
        <v>0</v>
      </c>
      <c r="M25" s="118">
        <f t="shared" si="14"/>
        <v>0</v>
      </c>
      <c r="N25" s="118">
        <f t="shared" si="9"/>
        <v>0</v>
      </c>
      <c r="O25" s="118" t="e">
        <f t="shared" si="10"/>
        <v>#DIV/0!</v>
      </c>
      <c r="P25" s="118" t="e">
        <f t="shared" si="11"/>
        <v>#DIV/0!</v>
      </c>
      <c r="Q25" s="118" t="e">
        <f t="shared" si="7"/>
        <v>#DIV/0!</v>
      </c>
      <c r="R25" s="110" t="e">
        <f t="shared" si="12"/>
        <v>#DIV/0!</v>
      </c>
    </row>
    <row r="26" spans="1:18">
      <c r="A26" s="240"/>
      <c r="B26" s="237"/>
      <c r="C26" s="112" t="s">
        <v>225</v>
      </c>
      <c r="D26" s="100"/>
      <c r="E26" s="116"/>
      <c r="F26" s="116"/>
      <c r="G26" s="116"/>
      <c r="H26" s="116"/>
      <c r="I26" s="116"/>
      <c r="J26" s="116"/>
      <c r="K26" s="178"/>
      <c r="L26" s="183">
        <f t="shared" si="13"/>
        <v>0</v>
      </c>
      <c r="M26" s="118">
        <f t="shared" si="14"/>
        <v>0</v>
      </c>
      <c r="N26" s="118">
        <f t="shared" si="9"/>
        <v>0</v>
      </c>
      <c r="O26" s="118" t="e">
        <f t="shared" si="10"/>
        <v>#DIV/0!</v>
      </c>
      <c r="P26" s="118" t="e">
        <f t="shared" si="11"/>
        <v>#DIV/0!</v>
      </c>
      <c r="Q26" s="118" t="e">
        <f t="shared" si="7"/>
        <v>#DIV/0!</v>
      </c>
      <c r="R26" s="110" t="e">
        <f t="shared" si="12"/>
        <v>#DIV/0!</v>
      </c>
    </row>
    <row r="27" spans="1:18" ht="25.5">
      <c r="A27" s="240"/>
      <c r="B27" s="237"/>
      <c r="C27" s="81" t="s">
        <v>226</v>
      </c>
      <c r="D27" s="100"/>
      <c r="E27" s="116"/>
      <c r="F27" s="116"/>
      <c r="G27" s="116"/>
      <c r="H27" s="116"/>
      <c r="I27" s="116"/>
      <c r="J27" s="116"/>
      <c r="K27" s="178"/>
      <c r="L27" s="183">
        <f t="shared" si="13"/>
        <v>0</v>
      </c>
      <c r="M27" s="118">
        <f t="shared" si="14"/>
        <v>0</v>
      </c>
      <c r="N27" s="118">
        <f t="shared" si="9"/>
        <v>0</v>
      </c>
      <c r="O27" s="118" t="e">
        <f t="shared" si="10"/>
        <v>#DIV/0!</v>
      </c>
      <c r="P27" s="118" t="e">
        <f t="shared" si="11"/>
        <v>#DIV/0!</v>
      </c>
      <c r="Q27" s="118" t="e">
        <f t="shared" si="7"/>
        <v>#DIV/0!</v>
      </c>
      <c r="R27" s="110" t="e">
        <f t="shared" si="12"/>
        <v>#DIV/0!</v>
      </c>
    </row>
    <row r="28" spans="1:18">
      <c r="A28" s="240"/>
      <c r="B28" s="237"/>
      <c r="C28" s="98" t="s">
        <v>190</v>
      </c>
      <c r="D28" s="87"/>
      <c r="E28" s="87"/>
      <c r="F28" s="87"/>
      <c r="G28" s="87"/>
      <c r="H28" s="87"/>
      <c r="I28" s="87"/>
      <c r="J28" s="87"/>
      <c r="K28" s="179"/>
      <c r="L28" s="184"/>
      <c r="M28" s="87"/>
      <c r="N28" s="87"/>
      <c r="O28" s="87"/>
      <c r="P28" s="87"/>
      <c r="Q28" s="87"/>
      <c r="R28" s="117" t="e">
        <f>SUM(R19:R27)</f>
        <v>#DIV/0!</v>
      </c>
    </row>
    <row r="29" spans="1:18" ht="15.75" thickBot="1">
      <c r="A29" s="240"/>
      <c r="B29" s="237"/>
      <c r="C29" s="99" t="s">
        <v>191</v>
      </c>
      <c r="D29" s="87"/>
      <c r="E29" s="86"/>
      <c r="F29" s="87"/>
      <c r="G29" s="86"/>
      <c r="H29" s="86"/>
      <c r="I29" s="86"/>
      <c r="J29" s="86"/>
      <c r="K29" s="180"/>
      <c r="L29" s="185"/>
      <c r="M29" s="86"/>
      <c r="N29" s="86"/>
      <c r="O29" s="86"/>
      <c r="P29" s="86"/>
      <c r="Q29" s="87"/>
      <c r="R29" s="120" t="e">
        <f>R28*D34</f>
        <v>#DIV/0!</v>
      </c>
    </row>
    <row r="30" spans="1:18">
      <c r="A30" s="241"/>
      <c r="B30" s="238"/>
      <c r="C30" s="123" t="s">
        <v>192</v>
      </c>
      <c r="D30" s="107"/>
      <c r="E30" s="115"/>
      <c r="F30" s="106">
        <f>SUM(F19:F22)</f>
        <v>0</v>
      </c>
      <c r="G30" s="115"/>
      <c r="H30" s="115"/>
      <c r="I30" s="115"/>
      <c r="J30" s="115"/>
      <c r="K30" s="181"/>
      <c r="L30" s="186"/>
      <c r="M30" s="115"/>
      <c r="N30" s="115"/>
      <c r="O30" s="115"/>
      <c r="P30" s="106" t="e">
        <f>SUM(P19:P27)</f>
        <v>#DIV/0!</v>
      </c>
      <c r="Q30" s="106" t="e">
        <f>SUM(Q19:Q27)</f>
        <v>#DIV/0!</v>
      </c>
      <c r="R30" s="187" t="e">
        <f>SUM(R28:R29)</f>
        <v>#DIV/0!</v>
      </c>
    </row>
    <row r="31" spans="1:18" ht="15.75" thickBot="1">
      <c r="A31" s="88"/>
      <c r="B31" s="192"/>
      <c r="C31" s="98" t="s">
        <v>216</v>
      </c>
      <c r="D31" s="87"/>
      <c r="E31" s="86"/>
      <c r="F31" s="104">
        <f>F18+F30</f>
        <v>0</v>
      </c>
      <c r="G31" s="86"/>
      <c r="H31" s="86"/>
      <c r="I31" s="86"/>
      <c r="J31" s="86"/>
      <c r="K31" s="86"/>
      <c r="L31" s="105"/>
      <c r="M31" s="105"/>
      <c r="N31" s="105"/>
      <c r="O31" s="105"/>
      <c r="P31" s="101"/>
      <c r="Q31" s="188"/>
      <c r="R31" s="189" t="e">
        <f>R18+R30</f>
        <v>#DIV/0!</v>
      </c>
    </row>
    <row r="32" spans="1:18">
      <c r="A32" s="127"/>
      <c r="B32" s="128"/>
      <c r="C32" s="129"/>
      <c r="D32" s="130"/>
      <c r="E32" s="128"/>
      <c r="F32" s="129"/>
      <c r="G32" s="131"/>
      <c r="H32" s="126"/>
      <c r="I32" s="128"/>
      <c r="J32" s="128"/>
      <c r="K32" s="128"/>
      <c r="L32" s="128"/>
      <c r="M32" s="128"/>
      <c r="N32" s="128"/>
      <c r="O32" s="131"/>
      <c r="P32" s="129"/>
      <c r="Q32" s="129"/>
      <c r="R32" s="129"/>
    </row>
    <row r="33" spans="3:4">
      <c r="C33" s="133" t="s">
        <v>204</v>
      </c>
      <c r="D33" s="190">
        <v>0.3</v>
      </c>
    </row>
    <row r="34" spans="3:4">
      <c r="C34" s="133" t="s">
        <v>191</v>
      </c>
      <c r="D34" s="190">
        <v>0.24</v>
      </c>
    </row>
  </sheetData>
  <mergeCells count="5">
    <mergeCell ref="A8:A18"/>
    <mergeCell ref="B8:B18"/>
    <mergeCell ref="C14:C15"/>
    <mergeCell ref="A19:A30"/>
    <mergeCell ref="B19:B30"/>
  </mergeCells>
  <pageMargins left="0.7" right="0.7" top="0.75" bottom="0.75" header="0.3" footer="0.3"/>
  <pageSetup paperSize="9" scale="33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R32"/>
  <sheetViews>
    <sheetView view="pageBreakPreview" zoomScale="80" zoomScaleNormal="70" zoomScaleSheetLayoutView="80" workbookViewId="0">
      <selection activeCell="A3" sqref="A3"/>
    </sheetView>
  </sheetViews>
  <sheetFormatPr defaultRowHeight="15"/>
  <cols>
    <col min="1" max="1" width="6" style="137" customWidth="1"/>
    <col min="2" max="2" width="20.42578125" style="137" customWidth="1"/>
    <col min="3" max="3" width="34.28515625" style="137" customWidth="1"/>
    <col min="4" max="5" width="20.5703125" style="137" customWidth="1"/>
    <col min="6" max="11" width="11.85546875" style="137" customWidth="1"/>
    <col min="12" max="12" width="13.140625" style="137" customWidth="1"/>
    <col min="13" max="16" width="11.85546875" style="137" customWidth="1"/>
    <col min="17" max="17" width="13.140625" style="137" customWidth="1"/>
    <col min="18" max="18" width="11.85546875" style="137" customWidth="1"/>
    <col min="19" max="16384" width="9.140625" style="137"/>
  </cols>
  <sheetData>
    <row r="2" spans="1:18" ht="16.5" customHeight="1">
      <c r="A2" s="134" t="s">
        <v>218</v>
      </c>
      <c r="B2" s="84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</row>
    <row r="3" spans="1:18" ht="16.5" customHeight="1">
      <c r="A3" s="134" t="s">
        <v>229</v>
      </c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4"/>
      <c r="P3" s="84"/>
      <c r="Q3" s="84"/>
      <c r="R3" s="84"/>
    </row>
    <row r="4" spans="1:18" ht="15.75" customHeight="1">
      <c r="A4" s="135" t="e">
        <f>#REF!</f>
        <v>#REF!</v>
      </c>
      <c r="B4" s="84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4"/>
      <c r="P4" s="84"/>
      <c r="Q4" s="84"/>
      <c r="R4" s="84"/>
    </row>
    <row r="5" spans="1:18">
      <c r="A5" s="136" t="s">
        <v>219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125"/>
      <c r="O5" s="126"/>
      <c r="P5" s="126"/>
      <c r="Q5" s="126"/>
      <c r="R5" s="84"/>
    </row>
    <row r="6" spans="1:18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25"/>
      <c r="O6" s="126"/>
      <c r="P6" s="126"/>
      <c r="Q6" s="126"/>
      <c r="R6" s="84"/>
    </row>
    <row r="7" spans="1:18" ht="63" customHeight="1">
      <c r="A7" s="114" t="s">
        <v>184</v>
      </c>
      <c r="B7" s="103" t="s">
        <v>185</v>
      </c>
      <c r="C7" s="103" t="s">
        <v>186</v>
      </c>
      <c r="D7" s="103" t="s">
        <v>187</v>
      </c>
      <c r="E7" s="103" t="s">
        <v>166</v>
      </c>
      <c r="F7" s="103" t="s">
        <v>203</v>
      </c>
      <c r="G7" s="103" t="s">
        <v>188</v>
      </c>
      <c r="H7" s="103" t="s">
        <v>205</v>
      </c>
      <c r="I7" s="103" t="s">
        <v>206</v>
      </c>
      <c r="J7" s="103" t="s">
        <v>207</v>
      </c>
      <c r="K7" s="103" t="s">
        <v>208</v>
      </c>
      <c r="L7" s="103" t="s">
        <v>209</v>
      </c>
      <c r="M7" s="103" t="s">
        <v>210</v>
      </c>
      <c r="N7" s="103" t="s">
        <v>212</v>
      </c>
      <c r="O7" s="103" t="s">
        <v>211</v>
      </c>
      <c r="P7" s="103" t="s">
        <v>213</v>
      </c>
      <c r="Q7" s="103" t="s">
        <v>214</v>
      </c>
      <c r="R7" s="103" t="s">
        <v>215</v>
      </c>
    </row>
    <row r="8" spans="1:18" ht="15" customHeight="1">
      <c r="A8" s="239">
        <v>1</v>
      </c>
      <c r="B8" s="236" t="s">
        <v>23</v>
      </c>
      <c r="C8" s="102" t="s">
        <v>193</v>
      </c>
      <c r="D8" s="113"/>
      <c r="E8" s="109"/>
      <c r="F8" s="109"/>
      <c r="G8" s="109"/>
      <c r="H8" s="109"/>
      <c r="I8" s="109"/>
      <c r="J8" s="109"/>
      <c r="K8" s="109"/>
      <c r="L8" s="121">
        <f>(K8+J8+I8+H8)*0.7</f>
        <v>0</v>
      </c>
      <c r="M8" s="121">
        <f>SUM(H8:L8)</f>
        <v>0</v>
      </c>
      <c r="N8" s="121">
        <f>M8*12</f>
        <v>0</v>
      </c>
      <c r="O8" s="121" t="e">
        <f>N8/G8</f>
        <v>#DIV/0!</v>
      </c>
      <c r="P8" s="121" t="e">
        <f>O8*F8</f>
        <v>#DIV/0!</v>
      </c>
      <c r="Q8" s="121" t="e">
        <f t="shared" ref="Q8:Q15" si="0">P8*$D$31</f>
        <v>#DIV/0!</v>
      </c>
      <c r="R8" s="122" t="e">
        <f>Q8+P8</f>
        <v>#DIV/0!</v>
      </c>
    </row>
    <row r="9" spans="1:18">
      <c r="A9" s="240"/>
      <c r="B9" s="237"/>
      <c r="C9" s="80" t="s">
        <v>194</v>
      </c>
      <c r="D9" s="100"/>
      <c r="E9" s="116"/>
      <c r="F9" s="116"/>
      <c r="G9" s="116"/>
      <c r="H9" s="116"/>
      <c r="I9" s="116"/>
      <c r="J9" s="116"/>
      <c r="K9" s="116"/>
      <c r="L9" s="121">
        <f t="shared" ref="L9:L15" si="1">(K9+J9+I9+H9)*0.7</f>
        <v>0</v>
      </c>
      <c r="M9" s="121">
        <f t="shared" ref="M9:M15" si="2">SUM(H9:L9)</f>
        <v>0</v>
      </c>
      <c r="N9" s="121">
        <f t="shared" ref="N9:N15" si="3">M9*12</f>
        <v>0</v>
      </c>
      <c r="O9" s="121" t="e">
        <f t="shared" ref="O9:O15" si="4">N9/G9</f>
        <v>#DIV/0!</v>
      </c>
      <c r="P9" s="121" t="e">
        <f t="shared" ref="P9:P15" si="5">O9*F9</f>
        <v>#DIV/0!</v>
      </c>
      <c r="Q9" s="121" t="e">
        <f t="shared" si="0"/>
        <v>#DIV/0!</v>
      </c>
      <c r="R9" s="122" t="e">
        <f t="shared" ref="R9:R15" si="6">Q9+P9</f>
        <v>#DIV/0!</v>
      </c>
    </row>
    <row r="10" spans="1:18">
      <c r="A10" s="240"/>
      <c r="B10" s="237"/>
      <c r="C10" s="111" t="s">
        <v>195</v>
      </c>
      <c r="D10" s="100"/>
      <c r="E10" s="116"/>
      <c r="F10" s="116"/>
      <c r="G10" s="116"/>
      <c r="H10" s="116"/>
      <c r="I10" s="116"/>
      <c r="J10" s="116"/>
      <c r="K10" s="116"/>
      <c r="L10" s="121">
        <f t="shared" si="1"/>
        <v>0</v>
      </c>
      <c r="M10" s="121">
        <f>SUM(H10:L10)</f>
        <v>0</v>
      </c>
      <c r="N10" s="121">
        <f t="shared" si="3"/>
        <v>0</v>
      </c>
      <c r="O10" s="121" t="e">
        <f t="shared" si="4"/>
        <v>#DIV/0!</v>
      </c>
      <c r="P10" s="121" t="e">
        <f t="shared" si="5"/>
        <v>#DIV/0!</v>
      </c>
      <c r="Q10" s="121" t="e">
        <f t="shared" si="0"/>
        <v>#DIV/0!</v>
      </c>
      <c r="R10" s="122" t="e">
        <f t="shared" si="6"/>
        <v>#DIV/0!</v>
      </c>
    </row>
    <row r="11" spans="1:18">
      <c r="A11" s="240"/>
      <c r="B11" s="237"/>
      <c r="C11" s="83" t="s">
        <v>197</v>
      </c>
      <c r="D11" s="100"/>
      <c r="E11" s="116"/>
      <c r="F11" s="116"/>
      <c r="G11" s="116"/>
      <c r="H11" s="116"/>
      <c r="I11" s="116"/>
      <c r="J11" s="116"/>
      <c r="K11" s="116"/>
      <c r="L11" s="121">
        <f t="shared" si="1"/>
        <v>0</v>
      </c>
      <c r="M11" s="121">
        <f t="shared" si="2"/>
        <v>0</v>
      </c>
      <c r="N11" s="121">
        <f t="shared" si="3"/>
        <v>0</v>
      </c>
      <c r="O11" s="121" t="e">
        <f t="shared" si="4"/>
        <v>#DIV/0!</v>
      </c>
      <c r="P11" s="121" t="e">
        <f t="shared" si="5"/>
        <v>#DIV/0!</v>
      </c>
      <c r="Q11" s="121" t="e">
        <f t="shared" si="0"/>
        <v>#DIV/0!</v>
      </c>
      <c r="R11" s="122" t="e">
        <f t="shared" si="6"/>
        <v>#DIV/0!</v>
      </c>
    </row>
    <row r="12" spans="1:18">
      <c r="A12" s="240"/>
      <c r="B12" s="237"/>
      <c r="C12" s="83" t="s">
        <v>196</v>
      </c>
      <c r="D12" s="100"/>
      <c r="E12" s="116"/>
      <c r="F12" s="116"/>
      <c r="G12" s="116"/>
      <c r="H12" s="116"/>
      <c r="I12" s="116"/>
      <c r="J12" s="116"/>
      <c r="K12" s="116"/>
      <c r="L12" s="121">
        <f t="shared" si="1"/>
        <v>0</v>
      </c>
      <c r="M12" s="121">
        <f t="shared" si="2"/>
        <v>0</v>
      </c>
      <c r="N12" s="121">
        <f t="shared" si="3"/>
        <v>0</v>
      </c>
      <c r="O12" s="121" t="e">
        <f t="shared" si="4"/>
        <v>#DIV/0!</v>
      </c>
      <c r="P12" s="121" t="e">
        <f t="shared" si="5"/>
        <v>#DIV/0!</v>
      </c>
      <c r="Q12" s="121" t="e">
        <f t="shared" si="0"/>
        <v>#DIV/0!</v>
      </c>
      <c r="R12" s="122" t="e">
        <f t="shared" si="6"/>
        <v>#DIV/0!</v>
      </c>
    </row>
    <row r="13" spans="1:18">
      <c r="A13" s="240"/>
      <c r="B13" s="237"/>
      <c r="C13" s="193" t="s">
        <v>189</v>
      </c>
      <c r="D13" s="100"/>
      <c r="E13" s="116"/>
      <c r="F13" s="116"/>
      <c r="G13" s="116"/>
      <c r="H13" s="116"/>
      <c r="I13" s="116"/>
      <c r="J13" s="116"/>
      <c r="K13" s="116"/>
      <c r="L13" s="121">
        <f t="shared" si="1"/>
        <v>0</v>
      </c>
      <c r="M13" s="121">
        <f t="shared" si="2"/>
        <v>0</v>
      </c>
      <c r="N13" s="121">
        <f t="shared" si="3"/>
        <v>0</v>
      </c>
      <c r="O13" s="121" t="e">
        <f t="shared" si="4"/>
        <v>#DIV/0!</v>
      </c>
      <c r="P13" s="121" t="e">
        <f t="shared" si="5"/>
        <v>#DIV/0!</v>
      </c>
      <c r="Q13" s="121" t="e">
        <f t="shared" si="0"/>
        <v>#DIV/0!</v>
      </c>
      <c r="R13" s="122" t="e">
        <f t="shared" si="6"/>
        <v>#DIV/0!</v>
      </c>
    </row>
    <row r="14" spans="1:18">
      <c r="A14" s="240"/>
      <c r="B14" s="237"/>
      <c r="C14" s="242" t="s">
        <v>198</v>
      </c>
      <c r="D14" s="100"/>
      <c r="E14" s="116"/>
      <c r="F14" s="116"/>
      <c r="G14" s="116"/>
      <c r="H14" s="116"/>
      <c r="I14" s="116"/>
      <c r="J14" s="116"/>
      <c r="K14" s="116"/>
      <c r="L14" s="121">
        <f t="shared" si="1"/>
        <v>0</v>
      </c>
      <c r="M14" s="121">
        <f t="shared" si="2"/>
        <v>0</v>
      </c>
      <c r="N14" s="121">
        <f t="shared" si="3"/>
        <v>0</v>
      </c>
      <c r="O14" s="121" t="e">
        <f t="shared" si="4"/>
        <v>#DIV/0!</v>
      </c>
      <c r="P14" s="121" t="e">
        <f t="shared" si="5"/>
        <v>#DIV/0!</v>
      </c>
      <c r="Q14" s="121" t="e">
        <f t="shared" si="0"/>
        <v>#DIV/0!</v>
      </c>
      <c r="R14" s="122" t="e">
        <f t="shared" si="6"/>
        <v>#DIV/0!</v>
      </c>
    </row>
    <row r="15" spans="1:18">
      <c r="A15" s="240"/>
      <c r="B15" s="237"/>
      <c r="C15" s="242"/>
      <c r="D15" s="100"/>
      <c r="E15" s="116"/>
      <c r="F15" s="116"/>
      <c r="G15" s="116"/>
      <c r="H15" s="116"/>
      <c r="I15" s="116"/>
      <c r="J15" s="116"/>
      <c r="K15" s="116"/>
      <c r="L15" s="121">
        <f t="shared" si="1"/>
        <v>0</v>
      </c>
      <c r="M15" s="121">
        <f t="shared" si="2"/>
        <v>0</v>
      </c>
      <c r="N15" s="121">
        <f t="shared" si="3"/>
        <v>0</v>
      </c>
      <c r="O15" s="121" t="e">
        <f t="shared" si="4"/>
        <v>#DIV/0!</v>
      </c>
      <c r="P15" s="121" t="e">
        <f t="shared" si="5"/>
        <v>#DIV/0!</v>
      </c>
      <c r="Q15" s="121" t="e">
        <f t="shared" si="0"/>
        <v>#DIV/0!</v>
      </c>
      <c r="R15" s="122" t="e">
        <f t="shared" si="6"/>
        <v>#DIV/0!</v>
      </c>
    </row>
    <row r="16" spans="1:18">
      <c r="A16" s="240"/>
      <c r="B16" s="237"/>
      <c r="C16" s="99" t="s">
        <v>190</v>
      </c>
      <c r="D16" s="87"/>
      <c r="E16" s="86"/>
      <c r="F16" s="87"/>
      <c r="G16" s="87"/>
      <c r="H16" s="87"/>
      <c r="I16" s="87"/>
      <c r="J16" s="87"/>
      <c r="K16" s="87"/>
      <c r="L16" s="87"/>
      <c r="M16" s="87"/>
      <c r="N16" s="87"/>
      <c r="O16" s="86"/>
      <c r="P16" s="87"/>
      <c r="Q16" s="87"/>
      <c r="R16" s="117" t="e">
        <f>SUM(R8:R15)</f>
        <v>#DIV/0!</v>
      </c>
    </row>
    <row r="17" spans="1:18" ht="15.75" thickBot="1">
      <c r="A17" s="240"/>
      <c r="B17" s="237"/>
      <c r="C17" s="99" t="s">
        <v>191</v>
      </c>
      <c r="D17" s="87"/>
      <c r="E17" s="86"/>
      <c r="F17" s="87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  <c r="R17" s="120" t="e">
        <f>R16*D32</f>
        <v>#DIV/0!</v>
      </c>
    </row>
    <row r="18" spans="1:18" ht="15.75" thickBot="1">
      <c r="A18" s="241"/>
      <c r="B18" s="238"/>
      <c r="C18" s="119" t="s">
        <v>192</v>
      </c>
      <c r="D18" s="107"/>
      <c r="E18" s="115"/>
      <c r="F18" s="106">
        <f>SUM(F8:F15)</f>
        <v>0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06" t="e">
        <f>SUM(P8:P15)</f>
        <v>#DIV/0!</v>
      </c>
      <c r="Q18" s="108" t="e">
        <f>SUM(Q8:Q15)</f>
        <v>#DIV/0!</v>
      </c>
      <c r="R18" s="132" t="e">
        <f>SUM(R16:R17)</f>
        <v>#DIV/0!</v>
      </c>
    </row>
    <row r="19" spans="1:18" ht="26.25" customHeight="1">
      <c r="A19" s="239">
        <v>2</v>
      </c>
      <c r="B19" s="236" t="s">
        <v>24</v>
      </c>
      <c r="C19" s="102" t="s">
        <v>199</v>
      </c>
      <c r="D19" s="113"/>
      <c r="E19" s="109"/>
      <c r="F19" s="109"/>
      <c r="G19" s="109"/>
      <c r="H19" s="109"/>
      <c r="I19" s="109"/>
      <c r="J19" s="109"/>
      <c r="K19" s="109"/>
      <c r="L19" s="121">
        <f>(K19+J19+I19+H19)*0.7</f>
        <v>0</v>
      </c>
      <c r="M19" s="121">
        <f>SUM(H19:L19)</f>
        <v>0</v>
      </c>
      <c r="N19" s="121">
        <f>M19*12</f>
        <v>0</v>
      </c>
      <c r="O19" s="121" t="e">
        <f>N19/G19</f>
        <v>#DIV/0!</v>
      </c>
      <c r="P19" s="121" t="e">
        <f>O19*F19</f>
        <v>#DIV/0!</v>
      </c>
      <c r="Q19" s="121" t="e">
        <f>P19*$D$31</f>
        <v>#DIV/0!</v>
      </c>
      <c r="R19" s="122" t="e">
        <f>Q19+P19</f>
        <v>#DIV/0!</v>
      </c>
    </row>
    <row r="20" spans="1:18">
      <c r="A20" s="240"/>
      <c r="B20" s="237"/>
      <c r="C20" s="81" t="s">
        <v>200</v>
      </c>
      <c r="D20" s="100"/>
      <c r="E20" s="116"/>
      <c r="F20" s="116"/>
      <c r="G20" s="116"/>
      <c r="H20" s="116"/>
      <c r="I20" s="116"/>
      <c r="J20" s="116"/>
      <c r="K20" s="116"/>
      <c r="L20" s="121">
        <f t="shared" ref="L20:L25" si="7">(K20+J20+I20+H20)*0.7</f>
        <v>0</v>
      </c>
      <c r="M20" s="121">
        <f t="shared" ref="M20" si="8">SUM(H20:L20)</f>
        <v>0</v>
      </c>
      <c r="N20" s="121">
        <f t="shared" ref="N20:N25" si="9">M20*12</f>
        <v>0</v>
      </c>
      <c r="O20" s="121" t="e">
        <f t="shared" ref="O20:O25" si="10">N20/G20</f>
        <v>#DIV/0!</v>
      </c>
      <c r="P20" s="121" t="e">
        <f t="shared" ref="P20:P25" si="11">O20*F20</f>
        <v>#DIV/0!</v>
      </c>
      <c r="Q20" s="121" t="e">
        <f>P20*$D$31</f>
        <v>#DIV/0!</v>
      </c>
      <c r="R20" s="122" t="e">
        <f t="shared" ref="R20:R25" si="12">Q20+P20</f>
        <v>#DIV/0!</v>
      </c>
    </row>
    <row r="21" spans="1:18" ht="21.75" customHeight="1">
      <c r="A21" s="240"/>
      <c r="B21" s="237"/>
      <c r="C21" s="81" t="s">
        <v>202</v>
      </c>
      <c r="D21" s="100"/>
      <c r="E21" s="116"/>
      <c r="F21" s="116"/>
      <c r="G21" s="116"/>
      <c r="H21" s="116"/>
      <c r="I21" s="116"/>
      <c r="J21" s="116"/>
      <c r="K21" s="116"/>
      <c r="L21" s="121">
        <f t="shared" si="7"/>
        <v>0</v>
      </c>
      <c r="M21" s="121">
        <f>SUM(H21:L21)</f>
        <v>0</v>
      </c>
      <c r="N21" s="121">
        <f t="shared" si="9"/>
        <v>0</v>
      </c>
      <c r="O21" s="121" t="e">
        <f t="shared" si="10"/>
        <v>#DIV/0!</v>
      </c>
      <c r="P21" s="121" t="e">
        <f t="shared" si="11"/>
        <v>#DIV/0!</v>
      </c>
      <c r="Q21" s="121" t="e">
        <f>P21*$D$31</f>
        <v>#DIV/0!</v>
      </c>
      <c r="R21" s="122" t="e">
        <f t="shared" si="12"/>
        <v>#DIV/0!</v>
      </c>
    </row>
    <row r="22" spans="1:18" ht="25.5">
      <c r="A22" s="240"/>
      <c r="B22" s="237"/>
      <c r="C22" s="81" t="s">
        <v>201</v>
      </c>
      <c r="D22" s="100"/>
      <c r="E22" s="116"/>
      <c r="F22" s="116"/>
      <c r="G22" s="116"/>
      <c r="H22" s="116"/>
      <c r="I22" s="116"/>
      <c r="J22" s="116"/>
      <c r="K22" s="178"/>
      <c r="L22" s="183">
        <f t="shared" si="7"/>
        <v>0</v>
      </c>
      <c r="M22" s="118">
        <f t="shared" ref="M22:M25" si="13">SUM(H22:L22)</f>
        <v>0</v>
      </c>
      <c r="N22" s="118">
        <f t="shared" si="9"/>
        <v>0</v>
      </c>
      <c r="O22" s="118" t="e">
        <f t="shared" si="10"/>
        <v>#DIV/0!</v>
      </c>
      <c r="P22" s="118" t="e">
        <f t="shared" si="11"/>
        <v>#DIV/0!</v>
      </c>
      <c r="Q22" s="118" t="e">
        <f>P22*#REF!</f>
        <v>#DIV/0!</v>
      </c>
      <c r="R22" s="110" t="e">
        <f t="shared" si="12"/>
        <v>#DIV/0!</v>
      </c>
    </row>
    <row r="23" spans="1:18" ht="38.25">
      <c r="A23" s="240"/>
      <c r="B23" s="237"/>
      <c r="C23" s="80" t="s">
        <v>222</v>
      </c>
      <c r="D23" s="100"/>
      <c r="E23" s="116"/>
      <c r="F23" s="116"/>
      <c r="G23" s="116"/>
      <c r="H23" s="116"/>
      <c r="I23" s="116"/>
      <c r="J23" s="116"/>
      <c r="K23" s="178"/>
      <c r="L23" s="183">
        <f t="shared" si="7"/>
        <v>0</v>
      </c>
      <c r="M23" s="118">
        <f t="shared" si="13"/>
        <v>0</v>
      </c>
      <c r="N23" s="118">
        <f t="shared" si="9"/>
        <v>0</v>
      </c>
      <c r="O23" s="118" t="e">
        <f t="shared" si="10"/>
        <v>#DIV/0!</v>
      </c>
      <c r="P23" s="118" t="e">
        <f t="shared" si="11"/>
        <v>#DIV/0!</v>
      </c>
      <c r="Q23" s="118" t="e">
        <f>P23*#REF!</f>
        <v>#DIV/0!</v>
      </c>
      <c r="R23" s="110" t="e">
        <f t="shared" si="12"/>
        <v>#DIV/0!</v>
      </c>
    </row>
    <row r="24" spans="1:18">
      <c r="A24" s="240"/>
      <c r="B24" s="237"/>
      <c r="C24" s="112" t="s">
        <v>225</v>
      </c>
      <c r="D24" s="100"/>
      <c r="E24" s="116"/>
      <c r="F24" s="116"/>
      <c r="G24" s="116"/>
      <c r="H24" s="116"/>
      <c r="I24" s="116"/>
      <c r="J24" s="116"/>
      <c r="K24" s="178"/>
      <c r="L24" s="183">
        <f t="shared" si="7"/>
        <v>0</v>
      </c>
      <c r="M24" s="118">
        <f t="shared" si="13"/>
        <v>0</v>
      </c>
      <c r="N24" s="118">
        <f t="shared" si="9"/>
        <v>0</v>
      </c>
      <c r="O24" s="118" t="e">
        <f t="shared" si="10"/>
        <v>#DIV/0!</v>
      </c>
      <c r="P24" s="118" t="e">
        <f t="shared" si="11"/>
        <v>#DIV/0!</v>
      </c>
      <c r="Q24" s="118" t="e">
        <f>P24*#REF!</f>
        <v>#DIV/0!</v>
      </c>
      <c r="R24" s="110" t="e">
        <f t="shared" si="12"/>
        <v>#DIV/0!</v>
      </c>
    </row>
    <row r="25" spans="1:18" ht="25.5">
      <c r="A25" s="240"/>
      <c r="B25" s="237"/>
      <c r="C25" s="81" t="s">
        <v>226</v>
      </c>
      <c r="D25" s="100"/>
      <c r="E25" s="116"/>
      <c r="F25" s="116"/>
      <c r="G25" s="116"/>
      <c r="H25" s="116"/>
      <c r="I25" s="116"/>
      <c r="J25" s="116"/>
      <c r="K25" s="178"/>
      <c r="L25" s="183">
        <f t="shared" si="7"/>
        <v>0</v>
      </c>
      <c r="M25" s="118">
        <f t="shared" si="13"/>
        <v>0</v>
      </c>
      <c r="N25" s="118">
        <f t="shared" si="9"/>
        <v>0</v>
      </c>
      <c r="O25" s="118" t="e">
        <f t="shared" si="10"/>
        <v>#DIV/0!</v>
      </c>
      <c r="P25" s="118" t="e">
        <f t="shared" si="11"/>
        <v>#DIV/0!</v>
      </c>
      <c r="Q25" s="118" t="e">
        <f>P25*#REF!</f>
        <v>#DIV/0!</v>
      </c>
      <c r="R25" s="110" t="e">
        <f t="shared" si="12"/>
        <v>#DIV/0!</v>
      </c>
    </row>
    <row r="26" spans="1:18">
      <c r="A26" s="240"/>
      <c r="B26" s="237"/>
      <c r="C26" s="98" t="s">
        <v>190</v>
      </c>
      <c r="D26" s="87"/>
      <c r="E26" s="87"/>
      <c r="F26" s="87"/>
      <c r="G26" s="87"/>
      <c r="H26" s="87"/>
      <c r="I26" s="87"/>
      <c r="J26" s="87"/>
      <c r="K26" s="179"/>
      <c r="L26" s="184"/>
      <c r="M26" s="87"/>
      <c r="N26" s="87"/>
      <c r="O26" s="87"/>
      <c r="P26" s="87"/>
      <c r="Q26" s="87"/>
      <c r="R26" s="117" t="e">
        <f>SUM(R19:R25)</f>
        <v>#DIV/0!</v>
      </c>
    </row>
    <row r="27" spans="1:18" ht="15.75" thickBot="1">
      <c r="A27" s="240"/>
      <c r="B27" s="237"/>
      <c r="C27" s="99" t="s">
        <v>191</v>
      </c>
      <c r="D27" s="87"/>
      <c r="E27" s="86"/>
      <c r="F27" s="87"/>
      <c r="G27" s="86"/>
      <c r="H27" s="86"/>
      <c r="I27" s="86"/>
      <c r="J27" s="86"/>
      <c r="K27" s="180"/>
      <c r="L27" s="185"/>
      <c r="M27" s="86"/>
      <c r="N27" s="86"/>
      <c r="O27" s="86"/>
      <c r="P27" s="86"/>
      <c r="Q27" s="87"/>
      <c r="R27" s="120" t="e">
        <f>R26*#REF!</f>
        <v>#DIV/0!</v>
      </c>
    </row>
    <row r="28" spans="1:18">
      <c r="A28" s="240"/>
      <c r="B28" s="237"/>
      <c r="C28" s="123" t="s">
        <v>192</v>
      </c>
      <c r="D28" s="107"/>
      <c r="E28" s="115"/>
      <c r="F28" s="106">
        <f>SUM(F19:F22)</f>
        <v>0</v>
      </c>
      <c r="G28" s="115"/>
      <c r="H28" s="115"/>
      <c r="I28" s="115"/>
      <c r="J28" s="115"/>
      <c r="K28" s="181"/>
      <c r="L28" s="186"/>
      <c r="M28" s="115"/>
      <c r="N28" s="115"/>
      <c r="O28" s="115"/>
      <c r="P28" s="106" t="e">
        <f>SUM(P19:P25)</f>
        <v>#DIV/0!</v>
      </c>
      <c r="Q28" s="106" t="e">
        <f>SUM(Q19:Q25)</f>
        <v>#DIV/0!</v>
      </c>
      <c r="R28" s="187" t="e">
        <f>SUM(R26:R27)</f>
        <v>#DIV/0!</v>
      </c>
    </row>
    <row r="29" spans="1:18" ht="15.75" thickBot="1">
      <c r="A29" s="240"/>
      <c r="B29" s="237"/>
      <c r="C29" s="98" t="s">
        <v>216</v>
      </c>
      <c r="D29" s="87"/>
      <c r="E29" s="86"/>
      <c r="F29" s="104">
        <f>F18+F28</f>
        <v>0</v>
      </c>
      <c r="G29" s="86"/>
      <c r="H29" s="86"/>
      <c r="I29" s="86"/>
      <c r="J29" s="86"/>
      <c r="K29" s="86"/>
      <c r="L29" s="105"/>
      <c r="M29" s="105"/>
      <c r="N29" s="105"/>
      <c r="O29" s="105"/>
      <c r="P29" s="101"/>
      <c r="Q29" s="188"/>
      <c r="R29" s="189" t="e">
        <f>R18+R28</f>
        <v>#DIV/0!</v>
      </c>
    </row>
    <row r="30" spans="1:18" ht="15" customHeight="1">
      <c r="A30" s="127"/>
      <c r="B30" s="128"/>
      <c r="C30" s="129"/>
      <c r="D30" s="130"/>
      <c r="E30" s="128"/>
      <c r="F30" s="129"/>
      <c r="G30" s="131"/>
      <c r="H30" s="126"/>
      <c r="I30" s="128"/>
      <c r="J30" s="128"/>
      <c r="K30" s="128"/>
      <c r="L30" s="128"/>
      <c r="M30" s="128"/>
      <c r="N30" s="128"/>
      <c r="O30" s="131"/>
      <c r="P30" s="129"/>
      <c r="Q30" s="129"/>
      <c r="R30" s="129"/>
    </row>
    <row r="31" spans="1:18">
      <c r="C31" s="133" t="s">
        <v>204</v>
      </c>
      <c r="D31" s="190">
        <v>0.3</v>
      </c>
    </row>
    <row r="32" spans="1:18">
      <c r="C32" s="133" t="s">
        <v>191</v>
      </c>
      <c r="D32" s="190">
        <v>0.24</v>
      </c>
    </row>
  </sheetData>
  <mergeCells count="5">
    <mergeCell ref="A8:A18"/>
    <mergeCell ref="B8:B18"/>
    <mergeCell ref="C14:C15"/>
    <mergeCell ref="A19:A29"/>
    <mergeCell ref="B19:B29"/>
  </mergeCells>
  <pageMargins left="0.7" right="0.7" top="0.75" bottom="0.75" header="0.3" footer="0.3"/>
  <pageSetup paperSize="9" scale="3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14814-731E-4297-A816-1576074A0C71}">
  <sheetPr>
    <tabColor indexed="48"/>
  </sheetPr>
  <dimension ref="A1:CB27"/>
  <sheetViews>
    <sheetView zoomScaleNormal="100" workbookViewId="0">
      <selection activeCell="BJ22" sqref="BJ22:CB25"/>
    </sheetView>
  </sheetViews>
  <sheetFormatPr defaultColWidth="1.140625" defaultRowHeight="15.75"/>
  <cols>
    <col min="1" max="16384" width="1.140625" style="257"/>
  </cols>
  <sheetData>
    <row r="1" spans="1:80" s="262" customFormat="1" ht="11.25">
      <c r="BI1" s="247"/>
      <c r="CB1" s="247" t="s">
        <v>280</v>
      </c>
    </row>
    <row r="2" spans="1:80" s="262" customFormat="1" ht="11.25">
      <c r="BI2" s="247"/>
      <c r="CB2" s="247" t="s">
        <v>308</v>
      </c>
    </row>
    <row r="3" spans="1:80" s="262" customFormat="1" ht="11.25">
      <c r="BI3" s="247"/>
      <c r="CB3" s="247" t="s">
        <v>309</v>
      </c>
    </row>
    <row r="4" spans="1:80" s="262" customFormat="1" ht="11.25">
      <c r="BI4" s="247"/>
      <c r="CB4" s="247" t="s">
        <v>310</v>
      </c>
    </row>
    <row r="5" spans="1:80" s="262" customFormat="1" ht="11.25">
      <c r="CB5" s="247" t="s">
        <v>311</v>
      </c>
    </row>
    <row r="6" spans="1:80" s="262" customFormat="1" ht="11.25">
      <c r="CB6" s="263" t="s">
        <v>312</v>
      </c>
    </row>
    <row r="10" spans="1:80" s="250" customFormat="1" ht="18.75">
      <c r="A10" s="248" t="s">
        <v>313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</row>
    <row r="11" spans="1:80" s="250" customFormat="1" ht="18.75">
      <c r="A11" s="248" t="s">
        <v>314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</row>
    <row r="12" spans="1:80" ht="18.75">
      <c r="A12" s="248" t="s">
        <v>315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</row>
    <row r="15" spans="1:80">
      <c r="A15" s="264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6"/>
      <c r="AP15" s="264" t="s">
        <v>316</v>
      </c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6"/>
      <c r="BJ15" s="264" t="s">
        <v>317</v>
      </c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6"/>
    </row>
    <row r="16" spans="1:80">
      <c r="A16" s="267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9"/>
      <c r="AP16" s="267" t="s">
        <v>318</v>
      </c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9"/>
      <c r="BJ16" s="267" t="s">
        <v>319</v>
      </c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9"/>
    </row>
    <row r="17" spans="1:80">
      <c r="A17" s="267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9"/>
      <c r="AP17" s="267" t="s">
        <v>320</v>
      </c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9"/>
      <c r="BJ17" s="267" t="s">
        <v>321</v>
      </c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9"/>
    </row>
    <row r="18" spans="1:80">
      <c r="A18" s="267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9"/>
      <c r="AP18" s="267" t="s">
        <v>322</v>
      </c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9"/>
      <c r="BJ18" s="267" t="s">
        <v>323</v>
      </c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9"/>
    </row>
    <row r="19" spans="1:80">
      <c r="A19" s="270"/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2"/>
      <c r="AP19" s="270" t="s">
        <v>324</v>
      </c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2"/>
      <c r="BJ19" s="270" t="s">
        <v>325</v>
      </c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2"/>
    </row>
    <row r="20" spans="1:80" ht="20.100000000000001" customHeight="1">
      <c r="A20" s="273" t="s">
        <v>1</v>
      </c>
      <c r="B20" s="274"/>
      <c r="C20" s="274"/>
      <c r="D20" s="275" t="s">
        <v>326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6">
        <v>0</v>
      </c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>
        <v>0</v>
      </c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7"/>
    </row>
    <row r="21" spans="1:80">
      <c r="A21" s="278"/>
      <c r="B21" s="279"/>
      <c r="C21" s="279"/>
      <c r="D21" s="280" t="s">
        <v>327</v>
      </c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/>
      <c r="BU21" s="281"/>
      <c r="BV21" s="281"/>
      <c r="BW21" s="281"/>
      <c r="BX21" s="281"/>
      <c r="BY21" s="281"/>
      <c r="BZ21" s="281"/>
      <c r="CA21" s="281"/>
      <c r="CB21" s="282"/>
    </row>
    <row r="22" spans="1:80" ht="20.100000000000001" customHeight="1">
      <c r="A22" s="278" t="s">
        <v>8</v>
      </c>
      <c r="B22" s="279"/>
      <c r="C22" s="279"/>
      <c r="D22" s="280" t="s">
        <v>328</v>
      </c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1">
        <v>0</v>
      </c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>
        <v>0</v>
      </c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2"/>
    </row>
    <row r="23" spans="1:80">
      <c r="A23" s="278"/>
      <c r="B23" s="279"/>
      <c r="C23" s="279"/>
      <c r="D23" s="280" t="s">
        <v>329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1"/>
      <c r="BR23" s="281"/>
      <c r="BS23" s="281"/>
      <c r="BT23" s="281"/>
      <c r="BU23" s="281"/>
      <c r="BV23" s="281"/>
      <c r="BW23" s="281"/>
      <c r="BX23" s="281"/>
      <c r="BY23" s="281"/>
      <c r="BZ23" s="281"/>
      <c r="CA23" s="281"/>
      <c r="CB23" s="282"/>
    </row>
    <row r="24" spans="1:80">
      <c r="A24" s="278"/>
      <c r="B24" s="279"/>
      <c r="C24" s="279"/>
      <c r="D24" s="280" t="s">
        <v>330</v>
      </c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1"/>
      <c r="BZ24" s="281"/>
      <c r="CA24" s="281"/>
      <c r="CB24" s="282"/>
    </row>
    <row r="25" spans="1:80">
      <c r="A25" s="278"/>
      <c r="B25" s="279"/>
      <c r="C25" s="279"/>
      <c r="D25" s="280" t="s">
        <v>331</v>
      </c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281"/>
      <c r="BW25" s="281"/>
      <c r="BX25" s="281"/>
      <c r="BY25" s="281"/>
      <c r="BZ25" s="281"/>
      <c r="CA25" s="281"/>
      <c r="CB25" s="282"/>
    </row>
    <row r="26" spans="1:80" ht="20.100000000000001" customHeight="1">
      <c r="A26" s="278" t="s">
        <v>13</v>
      </c>
      <c r="B26" s="279"/>
      <c r="C26" s="279"/>
      <c r="D26" s="280" t="s">
        <v>332</v>
      </c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1">
        <v>0</v>
      </c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>
        <v>0</v>
      </c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2"/>
    </row>
    <row r="27" spans="1:80">
      <c r="A27" s="283"/>
      <c r="B27" s="259"/>
      <c r="C27" s="259"/>
      <c r="D27" s="284" t="s">
        <v>333</v>
      </c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7"/>
    </row>
  </sheetData>
  <mergeCells count="40">
    <mergeCell ref="A26:C26"/>
    <mergeCell ref="D26:AO26"/>
    <mergeCell ref="AP26:BI27"/>
    <mergeCell ref="BJ26:CB27"/>
    <mergeCell ref="A27:C27"/>
    <mergeCell ref="D27:AO27"/>
    <mergeCell ref="A22:C22"/>
    <mergeCell ref="D22:AO22"/>
    <mergeCell ref="AP22:BI25"/>
    <mergeCell ref="BJ22:CB25"/>
    <mergeCell ref="A23:C23"/>
    <mergeCell ref="D23:AO23"/>
    <mergeCell ref="A24:C24"/>
    <mergeCell ref="D24:AO24"/>
    <mergeCell ref="A25:C25"/>
    <mergeCell ref="D25:AO25"/>
    <mergeCell ref="A20:C20"/>
    <mergeCell ref="D20:AO20"/>
    <mergeCell ref="AP20:BI21"/>
    <mergeCell ref="BJ20:CB21"/>
    <mergeCell ref="A21:C21"/>
    <mergeCell ref="D21:AO21"/>
    <mergeCell ref="A18:AO18"/>
    <mergeCell ref="AP18:BI18"/>
    <mergeCell ref="BJ18:CB18"/>
    <mergeCell ref="A19:AO19"/>
    <mergeCell ref="AP19:BI19"/>
    <mergeCell ref="BJ19:CB19"/>
    <mergeCell ref="A16:AO16"/>
    <mergeCell ref="AP16:BI16"/>
    <mergeCell ref="BJ16:CB16"/>
    <mergeCell ref="A17:AO17"/>
    <mergeCell ref="AP17:BI17"/>
    <mergeCell ref="BJ17:CB17"/>
    <mergeCell ref="A10:CB10"/>
    <mergeCell ref="A11:CB11"/>
    <mergeCell ref="A12:CB12"/>
    <mergeCell ref="A15:AO15"/>
    <mergeCell ref="AP15:BI15"/>
    <mergeCell ref="BJ15:CB15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H26"/>
  <sheetViews>
    <sheetView view="pageBreakPreview" zoomScale="90" zoomScaleNormal="100" zoomScaleSheetLayoutView="90" workbookViewId="0">
      <selection activeCell="O38" sqref="O38"/>
    </sheetView>
  </sheetViews>
  <sheetFormatPr defaultRowHeight="12"/>
  <cols>
    <col min="1" max="1" width="3.28515625" style="138" customWidth="1"/>
    <col min="2" max="2" width="28.140625" style="138" customWidth="1"/>
    <col min="3" max="8" width="10.5703125" style="138" customWidth="1"/>
    <col min="9" max="9" width="1.7109375" style="138" customWidth="1"/>
    <col min="10" max="16384" width="9.140625" style="138"/>
  </cols>
  <sheetData>
    <row r="2" spans="2:8">
      <c r="B2" s="138" t="s">
        <v>275</v>
      </c>
    </row>
    <row r="3" spans="2:8">
      <c r="B3" s="197" t="str">
        <f>'5_ПМ_приравн. КС_(город)'!C8</f>
        <v>МУП МГЭС</v>
      </c>
    </row>
    <row r="5" spans="2:8">
      <c r="B5" s="195" t="s">
        <v>247</v>
      </c>
      <c r="C5" s="245">
        <v>2018</v>
      </c>
      <c r="D5" s="245"/>
      <c r="E5" s="245">
        <v>2017</v>
      </c>
      <c r="F5" s="245"/>
      <c r="G5" s="245">
        <v>2016</v>
      </c>
      <c r="H5" s="245"/>
    </row>
    <row r="6" spans="2:8">
      <c r="B6" s="195"/>
      <c r="C6" s="199" t="s">
        <v>243</v>
      </c>
      <c r="D6" s="199" t="s">
        <v>244</v>
      </c>
      <c r="E6" s="199" t="s">
        <v>243</v>
      </c>
      <c r="F6" s="199" t="s">
        <v>244</v>
      </c>
      <c r="G6" s="199" t="s">
        <v>243</v>
      </c>
      <c r="H6" s="199" t="s">
        <v>244</v>
      </c>
    </row>
    <row r="7" spans="2:8">
      <c r="B7" s="200">
        <v>2</v>
      </c>
      <c r="C7" s="200">
        <v>3</v>
      </c>
      <c r="D7" s="200">
        <v>4</v>
      </c>
      <c r="E7" s="200">
        <v>5</v>
      </c>
      <c r="F7" s="200">
        <v>6</v>
      </c>
      <c r="G7" s="200">
        <v>7</v>
      </c>
      <c r="H7" s="200">
        <v>8</v>
      </c>
    </row>
    <row r="8" spans="2:8">
      <c r="B8" s="244" t="s">
        <v>248</v>
      </c>
      <c r="C8" s="244"/>
      <c r="D8" s="244"/>
      <c r="E8" s="244"/>
      <c r="F8" s="244"/>
      <c r="G8" s="244"/>
      <c r="H8" s="244"/>
    </row>
    <row r="9" spans="2:8">
      <c r="B9" s="243" t="s">
        <v>245</v>
      </c>
      <c r="C9" s="243"/>
      <c r="D9" s="243"/>
      <c r="E9" s="243"/>
      <c r="F9" s="243"/>
      <c r="G9" s="243"/>
      <c r="H9" s="243"/>
    </row>
    <row r="10" spans="2:8">
      <c r="B10" s="201" t="s">
        <v>271</v>
      </c>
      <c r="C10" s="202">
        <v>4</v>
      </c>
      <c r="D10" s="202">
        <v>13</v>
      </c>
      <c r="E10" s="202">
        <v>1</v>
      </c>
      <c r="F10" s="202">
        <v>11</v>
      </c>
      <c r="G10" s="202">
        <v>1</v>
      </c>
      <c r="H10" s="202">
        <v>4</v>
      </c>
    </row>
    <row r="11" spans="2:8" ht="24">
      <c r="B11" s="203" t="s">
        <v>272</v>
      </c>
      <c r="C11" s="204">
        <v>51.9</v>
      </c>
      <c r="D11" s="204">
        <v>1583.97</v>
      </c>
      <c r="E11" s="204">
        <v>10</v>
      </c>
      <c r="F11" s="204">
        <v>605</v>
      </c>
      <c r="G11" s="204">
        <v>15</v>
      </c>
      <c r="H11" s="204">
        <v>331</v>
      </c>
    </row>
    <row r="12" spans="2:8">
      <c r="B12" s="243" t="s">
        <v>246</v>
      </c>
      <c r="C12" s="243"/>
      <c r="D12" s="243"/>
      <c r="E12" s="243"/>
      <c r="F12" s="243"/>
      <c r="G12" s="243"/>
      <c r="H12" s="243"/>
    </row>
    <row r="13" spans="2:8">
      <c r="B13" s="201" t="s">
        <v>271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</row>
    <row r="14" spans="2:8" ht="24">
      <c r="B14" s="203" t="s">
        <v>272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04">
        <v>0</v>
      </c>
    </row>
    <row r="15" spans="2:8">
      <c r="B15" s="244" t="s">
        <v>249</v>
      </c>
      <c r="C15" s="244"/>
      <c r="D15" s="244"/>
      <c r="E15" s="244"/>
      <c r="F15" s="244"/>
      <c r="G15" s="244"/>
      <c r="H15" s="244"/>
    </row>
    <row r="16" spans="2:8">
      <c r="B16" s="243" t="s">
        <v>245</v>
      </c>
      <c r="C16" s="243"/>
      <c r="D16" s="243"/>
      <c r="E16" s="243"/>
      <c r="F16" s="243"/>
      <c r="G16" s="243"/>
      <c r="H16" s="243"/>
    </row>
    <row r="17" spans="2:8">
      <c r="B17" s="201" t="s">
        <v>271</v>
      </c>
      <c r="C17" s="202">
        <v>18</v>
      </c>
      <c r="D17" s="202">
        <v>3</v>
      </c>
      <c r="E17" s="202">
        <v>33</v>
      </c>
      <c r="F17" s="202">
        <v>1</v>
      </c>
      <c r="G17" s="202">
        <v>1</v>
      </c>
      <c r="H17" s="202">
        <v>1</v>
      </c>
    </row>
    <row r="18" spans="2:8" ht="24">
      <c r="B18" s="203" t="s">
        <v>272</v>
      </c>
      <c r="C18" s="204">
        <v>77</v>
      </c>
      <c r="D18" s="204">
        <v>275</v>
      </c>
      <c r="E18" s="204">
        <v>151</v>
      </c>
      <c r="F18" s="204">
        <v>70</v>
      </c>
      <c r="G18" s="204">
        <v>15</v>
      </c>
      <c r="H18" s="204">
        <v>100</v>
      </c>
    </row>
    <row r="19" spans="2:8">
      <c r="B19" s="243" t="s">
        <v>246</v>
      </c>
      <c r="C19" s="243"/>
      <c r="D19" s="243"/>
      <c r="E19" s="243"/>
      <c r="F19" s="243"/>
      <c r="G19" s="243"/>
      <c r="H19" s="243"/>
    </row>
    <row r="20" spans="2:8">
      <c r="B20" s="201" t="s">
        <v>271</v>
      </c>
      <c r="C20" s="202">
        <v>0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</row>
    <row r="21" spans="2:8" ht="24">
      <c r="B21" s="203" t="s">
        <v>272</v>
      </c>
      <c r="C21" s="204">
        <v>0</v>
      </c>
      <c r="D21" s="204">
        <v>0</v>
      </c>
      <c r="E21" s="204">
        <v>0</v>
      </c>
      <c r="F21" s="204">
        <v>0</v>
      </c>
      <c r="G21" s="204">
        <v>0</v>
      </c>
      <c r="H21" s="204">
        <v>0</v>
      </c>
    </row>
    <row r="22" spans="2:8">
      <c r="B22" s="205" t="s">
        <v>250</v>
      </c>
      <c r="C22" s="206">
        <f>SUM(C10,C13,C17,C20)</f>
        <v>22</v>
      </c>
      <c r="D22" s="206">
        <f t="shared" ref="D22:H22" si="0">SUM(D10,D13,D17,D20)</f>
        <v>16</v>
      </c>
      <c r="E22" s="206">
        <f t="shared" si="0"/>
        <v>34</v>
      </c>
      <c r="F22" s="206">
        <f t="shared" si="0"/>
        <v>12</v>
      </c>
      <c r="G22" s="206">
        <f t="shared" si="0"/>
        <v>2</v>
      </c>
      <c r="H22" s="206">
        <f t="shared" si="0"/>
        <v>5</v>
      </c>
    </row>
    <row r="23" spans="2:8" ht="24">
      <c r="B23" s="207" t="s">
        <v>251</v>
      </c>
      <c r="C23" s="208">
        <f>SUM(C11,C14,C18,C21)</f>
        <v>128.9</v>
      </c>
      <c r="D23" s="208">
        <f t="shared" ref="D23:H23" si="1">SUM(D11,D14,D18,D21)</f>
        <v>1858.97</v>
      </c>
      <c r="E23" s="208">
        <f t="shared" si="1"/>
        <v>161</v>
      </c>
      <c r="F23" s="208">
        <f t="shared" si="1"/>
        <v>675</v>
      </c>
      <c r="G23" s="208">
        <f t="shared" si="1"/>
        <v>30</v>
      </c>
      <c r="H23" s="208">
        <f t="shared" si="1"/>
        <v>431</v>
      </c>
    </row>
    <row r="25" spans="2:8">
      <c r="B25" s="70" t="s">
        <v>110</v>
      </c>
      <c r="C25" s="138" t="s">
        <v>278</v>
      </c>
    </row>
    <row r="26" spans="2:8">
      <c r="B26" s="70"/>
      <c r="C26" s="138" t="s">
        <v>279</v>
      </c>
    </row>
  </sheetData>
  <mergeCells count="9">
    <mergeCell ref="B19:H19"/>
    <mergeCell ref="B8:H8"/>
    <mergeCell ref="B9:H9"/>
    <mergeCell ref="B12:H12"/>
    <mergeCell ref="C5:D5"/>
    <mergeCell ref="E5:F5"/>
    <mergeCell ref="G5:H5"/>
    <mergeCell ref="B15:H15"/>
    <mergeCell ref="B16:H16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9A38-AF67-4DA6-A03D-3A2C7308269D}">
  <sheetPr>
    <tabColor indexed="48"/>
  </sheetPr>
  <dimension ref="A1:CB36"/>
  <sheetViews>
    <sheetView zoomScaleNormal="100" workbookViewId="0">
      <selection activeCell="BM32" sqref="BM32:CB32"/>
    </sheetView>
  </sheetViews>
  <sheetFormatPr defaultColWidth="1.140625" defaultRowHeight="15"/>
  <cols>
    <col min="1" max="16384" width="1.140625" style="299"/>
  </cols>
  <sheetData>
    <row r="1" spans="1:80" s="262" customFormat="1" ht="11.25">
      <c r="BJ1" s="247"/>
      <c r="CB1" s="247" t="s">
        <v>334</v>
      </c>
    </row>
    <row r="2" spans="1:80" s="262" customFormat="1" ht="11.25">
      <c r="BJ2" s="247"/>
      <c r="CB2" s="247" t="s">
        <v>308</v>
      </c>
    </row>
    <row r="3" spans="1:80" s="262" customFormat="1" ht="11.25">
      <c r="BJ3" s="247"/>
      <c r="CB3" s="247" t="s">
        <v>309</v>
      </c>
    </row>
    <row r="4" spans="1:80" s="262" customFormat="1" ht="11.25">
      <c r="BJ4" s="247"/>
      <c r="CB4" s="247" t="s">
        <v>310</v>
      </c>
    </row>
    <row r="5" spans="1:80" s="262" customFormat="1" ht="11.25">
      <c r="CB5" s="247" t="s">
        <v>311</v>
      </c>
    </row>
    <row r="6" spans="1:80" s="262" customFormat="1" ht="11.25">
      <c r="CB6" s="263" t="s">
        <v>312</v>
      </c>
    </row>
    <row r="7" spans="1:80" s="288" customFormat="1">
      <c r="CB7" s="289"/>
    </row>
    <row r="8" spans="1:80" s="288" customFormat="1">
      <c r="CB8" s="289"/>
    </row>
    <row r="9" spans="1:80" s="288" customFormat="1">
      <c r="CB9" s="289"/>
    </row>
    <row r="10" spans="1:80" s="292" customFormat="1" ht="16.5">
      <c r="A10" s="290" t="s">
        <v>313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</row>
    <row r="11" spans="1:80" s="292" customFormat="1" ht="16.5">
      <c r="A11" s="290" t="s">
        <v>335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</row>
    <row r="12" spans="1:80" s="292" customFormat="1" ht="16.5">
      <c r="A12" s="290" t="s">
        <v>336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</row>
    <row r="13" spans="1:80" s="292" customFormat="1" ht="16.5">
      <c r="A13" s="290" t="s">
        <v>337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</row>
    <row r="16" spans="1:80">
      <c r="A16" s="293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5"/>
      <c r="AG16" s="296" t="s">
        <v>338</v>
      </c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8"/>
      <c r="AW16" s="296" t="s">
        <v>339</v>
      </c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8"/>
      <c r="BM16" s="296" t="s">
        <v>340</v>
      </c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298"/>
    </row>
    <row r="17" spans="1:80">
      <c r="A17" s="300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2"/>
      <c r="AG17" s="303" t="s">
        <v>341</v>
      </c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5"/>
      <c r="AW17" s="303" t="s">
        <v>342</v>
      </c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5"/>
      <c r="BM17" s="303" t="s">
        <v>343</v>
      </c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5"/>
    </row>
    <row r="18" spans="1:80">
      <c r="A18" s="300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2"/>
      <c r="AG18" s="303" t="s">
        <v>344</v>
      </c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5"/>
      <c r="AW18" s="303" t="s">
        <v>345</v>
      </c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5"/>
      <c r="BM18" s="303" t="s">
        <v>346</v>
      </c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5"/>
    </row>
    <row r="19" spans="1:80">
      <c r="A19" s="300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2"/>
      <c r="AG19" s="303" t="s">
        <v>347</v>
      </c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5"/>
      <c r="AW19" s="303" t="s">
        <v>348</v>
      </c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5"/>
      <c r="BM19" s="303" t="s">
        <v>349</v>
      </c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5"/>
    </row>
    <row r="20" spans="1:80">
      <c r="A20" s="300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2"/>
      <c r="AG20" s="303" t="s">
        <v>345</v>
      </c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5"/>
      <c r="AW20" s="303" t="s">
        <v>350</v>
      </c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5"/>
      <c r="BM20" s="303" t="s">
        <v>351</v>
      </c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5"/>
    </row>
    <row r="21" spans="1:80">
      <c r="A21" s="300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2"/>
      <c r="AG21" s="303" t="s">
        <v>348</v>
      </c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5"/>
      <c r="AW21" s="303" t="s">
        <v>352</v>
      </c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5"/>
      <c r="BM21" s="303" t="s">
        <v>353</v>
      </c>
      <c r="BN21" s="304"/>
      <c r="BO21" s="304"/>
      <c r="BP21" s="304"/>
      <c r="BQ21" s="304"/>
      <c r="BR21" s="304"/>
      <c r="BS21" s="304"/>
      <c r="BT21" s="304"/>
      <c r="BU21" s="304"/>
      <c r="BV21" s="304"/>
      <c r="BW21" s="304"/>
      <c r="BX21" s="304"/>
      <c r="BY21" s="304"/>
      <c r="BZ21" s="304"/>
      <c r="CA21" s="304"/>
      <c r="CB21" s="305"/>
    </row>
    <row r="22" spans="1:80">
      <c r="A22" s="300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2"/>
      <c r="AG22" s="303" t="s">
        <v>350</v>
      </c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5"/>
      <c r="AW22" s="303" t="s">
        <v>354</v>
      </c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5"/>
      <c r="BM22" s="303" t="s">
        <v>355</v>
      </c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5"/>
    </row>
    <row r="23" spans="1:80">
      <c r="A23" s="300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2"/>
      <c r="AG23" s="303" t="s">
        <v>352</v>
      </c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5"/>
      <c r="AW23" s="303" t="s">
        <v>356</v>
      </c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5"/>
      <c r="BM23" s="303" t="s">
        <v>357</v>
      </c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5"/>
    </row>
    <row r="24" spans="1:80">
      <c r="A24" s="300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2"/>
      <c r="AG24" s="303" t="s">
        <v>358</v>
      </c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5"/>
      <c r="AW24" s="303" t="s">
        <v>359</v>
      </c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5"/>
      <c r="BM24" s="303"/>
      <c r="BN24" s="304"/>
      <c r="BO24" s="304"/>
      <c r="BP24" s="304"/>
      <c r="BQ24" s="304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305"/>
    </row>
    <row r="25" spans="1:80">
      <c r="A25" s="300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2"/>
      <c r="AG25" s="303" t="s">
        <v>360</v>
      </c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5"/>
      <c r="AW25" s="303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5"/>
      <c r="BM25" s="303"/>
      <c r="BN25" s="304"/>
      <c r="BO25" s="304"/>
      <c r="BP25" s="304"/>
      <c r="BQ25" s="304"/>
      <c r="BR25" s="304"/>
      <c r="BS25" s="304"/>
      <c r="BT25" s="304"/>
      <c r="BU25" s="304"/>
      <c r="BV25" s="304"/>
      <c r="BW25" s="304"/>
      <c r="BX25" s="304"/>
      <c r="BY25" s="304"/>
      <c r="BZ25" s="304"/>
      <c r="CA25" s="304"/>
      <c r="CB25" s="305"/>
    </row>
    <row r="26" spans="1:80">
      <c r="A26" s="306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8"/>
      <c r="AG26" s="309" t="s">
        <v>361</v>
      </c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1"/>
      <c r="AW26" s="309"/>
      <c r="AX26" s="310"/>
      <c r="AY26" s="310"/>
      <c r="AZ26" s="310"/>
      <c r="BA26" s="310"/>
      <c r="BB26" s="310"/>
      <c r="BC26" s="310"/>
      <c r="BD26" s="310"/>
      <c r="BE26" s="310"/>
      <c r="BF26" s="310"/>
      <c r="BG26" s="310"/>
      <c r="BH26" s="310"/>
      <c r="BI26" s="310"/>
      <c r="BJ26" s="310"/>
      <c r="BK26" s="310"/>
      <c r="BL26" s="311"/>
      <c r="BM26" s="309"/>
      <c r="BN26" s="310"/>
      <c r="BO26" s="310"/>
      <c r="BP26" s="310"/>
      <c r="BQ26" s="310"/>
      <c r="BR26" s="310"/>
      <c r="BS26" s="310"/>
      <c r="BT26" s="310"/>
      <c r="BU26" s="310"/>
      <c r="BV26" s="310"/>
      <c r="BW26" s="310"/>
      <c r="BX26" s="310"/>
      <c r="BY26" s="310"/>
      <c r="BZ26" s="310"/>
      <c r="CA26" s="310"/>
      <c r="CB26" s="311"/>
    </row>
    <row r="27" spans="1:80" ht="20.100000000000001" customHeight="1">
      <c r="A27" s="293" t="s">
        <v>1</v>
      </c>
      <c r="B27" s="294"/>
      <c r="C27" s="294"/>
      <c r="D27" s="312" t="s">
        <v>9</v>
      </c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3">
        <v>0</v>
      </c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>
        <v>0</v>
      </c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>
        <v>0</v>
      </c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3"/>
      <c r="BY27" s="313"/>
      <c r="BZ27" s="313"/>
      <c r="CA27" s="313"/>
      <c r="CB27" s="314"/>
    </row>
    <row r="28" spans="1:80">
      <c r="A28" s="300"/>
      <c r="B28" s="301"/>
      <c r="C28" s="301"/>
      <c r="D28" s="315" t="s">
        <v>362</v>
      </c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6"/>
      <c r="BZ28" s="316"/>
      <c r="CA28" s="316"/>
      <c r="CB28" s="317"/>
    </row>
    <row r="29" spans="1:80">
      <c r="A29" s="300"/>
      <c r="B29" s="301"/>
      <c r="C29" s="301"/>
      <c r="D29" s="315" t="s">
        <v>363</v>
      </c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6"/>
      <c r="BX29" s="316"/>
      <c r="BY29" s="316"/>
      <c r="BZ29" s="316"/>
      <c r="CA29" s="316"/>
      <c r="CB29" s="317"/>
    </row>
    <row r="30" spans="1:80">
      <c r="A30" s="300"/>
      <c r="B30" s="301"/>
      <c r="C30" s="301"/>
      <c r="D30" s="315" t="s">
        <v>364</v>
      </c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16"/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6"/>
      <c r="BX30" s="316"/>
      <c r="BY30" s="316"/>
      <c r="BZ30" s="316"/>
      <c r="CA30" s="316"/>
      <c r="CB30" s="317"/>
    </row>
    <row r="31" spans="1:80">
      <c r="A31" s="300"/>
      <c r="B31" s="301"/>
      <c r="C31" s="301"/>
      <c r="D31" s="315" t="s">
        <v>365</v>
      </c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6"/>
      <c r="BU31" s="316"/>
      <c r="BV31" s="316"/>
      <c r="BW31" s="316"/>
      <c r="BX31" s="316"/>
      <c r="BY31" s="316"/>
      <c r="BZ31" s="316"/>
      <c r="CA31" s="316"/>
      <c r="CB31" s="317"/>
    </row>
    <row r="32" spans="1:80" ht="20.100000000000001" customHeight="1">
      <c r="A32" s="300" t="s">
        <v>8</v>
      </c>
      <c r="B32" s="301"/>
      <c r="C32" s="301"/>
      <c r="D32" s="315" t="s">
        <v>366</v>
      </c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6">
        <v>0</v>
      </c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>
        <v>0</v>
      </c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>
        <v>0</v>
      </c>
      <c r="BN32" s="316"/>
      <c r="BO32" s="316"/>
      <c r="BP32" s="316"/>
      <c r="BQ32" s="316"/>
      <c r="BR32" s="316"/>
      <c r="BS32" s="316"/>
      <c r="BT32" s="316"/>
      <c r="BU32" s="316"/>
      <c r="BV32" s="316"/>
      <c r="BW32" s="316"/>
      <c r="BX32" s="316"/>
      <c r="BY32" s="316"/>
      <c r="BZ32" s="316"/>
      <c r="CA32" s="316"/>
      <c r="CB32" s="317"/>
    </row>
    <row r="33" spans="1:80">
      <c r="A33" s="300"/>
      <c r="B33" s="301"/>
      <c r="C33" s="301"/>
      <c r="D33" s="315" t="s">
        <v>362</v>
      </c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6"/>
      <c r="BU33" s="316"/>
      <c r="BV33" s="316"/>
      <c r="BW33" s="316"/>
      <c r="BX33" s="316"/>
      <c r="BY33" s="316"/>
      <c r="BZ33" s="316"/>
      <c r="CA33" s="316"/>
      <c r="CB33" s="317"/>
    </row>
    <row r="34" spans="1:80">
      <c r="A34" s="300"/>
      <c r="B34" s="301"/>
      <c r="C34" s="301"/>
      <c r="D34" s="315" t="s">
        <v>363</v>
      </c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  <c r="BK34" s="316"/>
      <c r="BL34" s="316"/>
      <c r="BM34" s="316"/>
      <c r="BN34" s="316"/>
      <c r="BO34" s="316"/>
      <c r="BP34" s="316"/>
      <c r="BQ34" s="316"/>
      <c r="BR34" s="316"/>
      <c r="BS34" s="316"/>
      <c r="BT34" s="316"/>
      <c r="BU34" s="316"/>
      <c r="BV34" s="316"/>
      <c r="BW34" s="316"/>
      <c r="BX34" s="316"/>
      <c r="BY34" s="316"/>
      <c r="BZ34" s="316"/>
      <c r="CA34" s="316"/>
      <c r="CB34" s="317"/>
    </row>
    <row r="35" spans="1:80">
      <c r="A35" s="300"/>
      <c r="B35" s="301"/>
      <c r="C35" s="301"/>
      <c r="D35" s="315" t="s">
        <v>364</v>
      </c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16"/>
      <c r="BD35" s="316"/>
      <c r="BE35" s="316"/>
      <c r="BF35" s="316"/>
      <c r="BG35" s="316"/>
      <c r="BH35" s="316"/>
      <c r="BI35" s="316"/>
      <c r="BJ35" s="316"/>
      <c r="BK35" s="316"/>
      <c r="BL35" s="316"/>
      <c r="BM35" s="316"/>
      <c r="BN35" s="316"/>
      <c r="BO35" s="316"/>
      <c r="BP35" s="316"/>
      <c r="BQ35" s="316"/>
      <c r="BR35" s="316"/>
      <c r="BS35" s="316"/>
      <c r="BT35" s="316"/>
      <c r="BU35" s="316"/>
      <c r="BV35" s="316"/>
      <c r="BW35" s="316"/>
      <c r="BX35" s="316"/>
      <c r="BY35" s="316"/>
      <c r="BZ35" s="316"/>
      <c r="CA35" s="316"/>
      <c r="CB35" s="317"/>
    </row>
    <row r="36" spans="1:80">
      <c r="A36" s="306"/>
      <c r="B36" s="307"/>
      <c r="C36" s="307"/>
      <c r="D36" s="318" t="s">
        <v>365</v>
      </c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19"/>
      <c r="BR36" s="319"/>
      <c r="BS36" s="319"/>
      <c r="BT36" s="319"/>
      <c r="BU36" s="319"/>
      <c r="BV36" s="319"/>
      <c r="BW36" s="319"/>
      <c r="BX36" s="319"/>
      <c r="BY36" s="319"/>
      <c r="BZ36" s="319"/>
      <c r="CA36" s="319"/>
      <c r="CB36" s="320"/>
    </row>
  </sheetData>
  <mergeCells count="98">
    <mergeCell ref="A35:C35"/>
    <mergeCell ref="D35:AF35"/>
    <mergeCell ref="AG35:AV35"/>
    <mergeCell ref="AW35:BL35"/>
    <mergeCell ref="BM35:CB35"/>
    <mergeCell ref="A36:C36"/>
    <mergeCell ref="D36:AF36"/>
    <mergeCell ref="AG36:AV36"/>
    <mergeCell ref="AW36:BL36"/>
    <mergeCell ref="BM36:CB36"/>
    <mergeCell ref="A33:C33"/>
    <mergeCell ref="D33:AF33"/>
    <mergeCell ref="AG33:AV33"/>
    <mergeCell ref="AW33:BL33"/>
    <mergeCell ref="BM33:CB33"/>
    <mergeCell ref="A34:C34"/>
    <mergeCell ref="D34:AF34"/>
    <mergeCell ref="AG34:AV34"/>
    <mergeCell ref="AW34:BL34"/>
    <mergeCell ref="BM34:CB34"/>
    <mergeCell ref="A31:C31"/>
    <mergeCell ref="D31:AF31"/>
    <mergeCell ref="AG31:AV31"/>
    <mergeCell ref="AW31:BL31"/>
    <mergeCell ref="BM31:CB31"/>
    <mergeCell ref="A32:C32"/>
    <mergeCell ref="D32:AF32"/>
    <mergeCell ref="AG32:AV32"/>
    <mergeCell ref="AW32:BL32"/>
    <mergeCell ref="BM32:CB32"/>
    <mergeCell ref="A29:C29"/>
    <mergeCell ref="D29:AF29"/>
    <mergeCell ref="AG29:AV29"/>
    <mergeCell ref="AW29:BL29"/>
    <mergeCell ref="BM29:CB29"/>
    <mergeCell ref="A30:C30"/>
    <mergeCell ref="D30:AF30"/>
    <mergeCell ref="AG30:AV30"/>
    <mergeCell ref="AW30:BL30"/>
    <mergeCell ref="BM30:CB30"/>
    <mergeCell ref="A27:C27"/>
    <mergeCell ref="D27:AF27"/>
    <mergeCell ref="AG27:AV27"/>
    <mergeCell ref="AW27:BL27"/>
    <mergeCell ref="BM27:CB27"/>
    <mergeCell ref="A28:C28"/>
    <mergeCell ref="D28:AF28"/>
    <mergeCell ref="AG28:AV28"/>
    <mergeCell ref="AW28:BL28"/>
    <mergeCell ref="BM28:CB28"/>
    <mergeCell ref="A25:AF25"/>
    <mergeCell ref="AG25:AV25"/>
    <mergeCell ref="AW25:BL25"/>
    <mergeCell ref="BM25:CB25"/>
    <mergeCell ref="A26:AF26"/>
    <mergeCell ref="AG26:AV26"/>
    <mergeCell ref="AW26:BL26"/>
    <mergeCell ref="BM26:CB26"/>
    <mergeCell ref="A23:AF23"/>
    <mergeCell ref="AG23:AV23"/>
    <mergeCell ref="AW23:BL23"/>
    <mergeCell ref="BM23:CB23"/>
    <mergeCell ref="A24:AF24"/>
    <mergeCell ref="AG24:AV24"/>
    <mergeCell ref="AW24:BL24"/>
    <mergeCell ref="BM24:CB24"/>
    <mergeCell ref="A21:AF21"/>
    <mergeCell ref="AG21:AV21"/>
    <mergeCell ref="AW21:BL21"/>
    <mergeCell ref="BM21:CB21"/>
    <mergeCell ref="A22:AF22"/>
    <mergeCell ref="AG22:AV22"/>
    <mergeCell ref="AW22:BL22"/>
    <mergeCell ref="BM22:CB22"/>
    <mergeCell ref="A19:AF19"/>
    <mergeCell ref="AG19:AV19"/>
    <mergeCell ref="AW19:BL19"/>
    <mergeCell ref="BM19:CB19"/>
    <mergeCell ref="A20:AF20"/>
    <mergeCell ref="AG20:AV20"/>
    <mergeCell ref="AW20:BL20"/>
    <mergeCell ref="BM20:CB20"/>
    <mergeCell ref="A17:AF17"/>
    <mergeCell ref="AG17:AV17"/>
    <mergeCell ref="AW17:BL17"/>
    <mergeCell ref="BM17:CB17"/>
    <mergeCell ref="A18:AF18"/>
    <mergeCell ref="AG18:AV18"/>
    <mergeCell ref="AW18:BL18"/>
    <mergeCell ref="BM18:CB18"/>
    <mergeCell ref="A10:CB10"/>
    <mergeCell ref="A11:CB11"/>
    <mergeCell ref="A12:CB12"/>
    <mergeCell ref="A13:CB13"/>
    <mergeCell ref="A16:AF16"/>
    <mergeCell ref="AG16:AV16"/>
    <mergeCell ref="AW16:BL16"/>
    <mergeCell ref="BM16:CB16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C9179-3DE4-40C0-B9AC-1B45E2958506}">
  <sheetPr>
    <tabColor indexed="48"/>
  </sheetPr>
  <dimension ref="A1:CB381"/>
  <sheetViews>
    <sheetView view="pageBreakPreview" topLeftCell="A16" zoomScaleNormal="100" zoomScaleSheetLayoutView="100" workbookViewId="0">
      <selection activeCell="DH33" sqref="DH33"/>
    </sheetView>
  </sheetViews>
  <sheetFormatPr defaultColWidth="1.140625" defaultRowHeight="15"/>
  <cols>
    <col min="1" max="67" width="1.140625" style="299"/>
    <col min="68" max="68" width="4.140625" style="299" customWidth="1"/>
    <col min="69" max="323" width="1.140625" style="299"/>
    <col min="324" max="324" width="4.140625" style="299" customWidth="1"/>
    <col min="325" max="579" width="1.140625" style="299"/>
    <col min="580" max="580" width="4.140625" style="299" customWidth="1"/>
    <col min="581" max="835" width="1.140625" style="299"/>
    <col min="836" max="836" width="4.140625" style="299" customWidth="1"/>
    <col min="837" max="1091" width="1.140625" style="299"/>
    <col min="1092" max="1092" width="4.140625" style="299" customWidth="1"/>
    <col min="1093" max="1347" width="1.140625" style="299"/>
    <col min="1348" max="1348" width="4.140625" style="299" customWidth="1"/>
    <col min="1349" max="1603" width="1.140625" style="299"/>
    <col min="1604" max="1604" width="4.140625" style="299" customWidth="1"/>
    <col min="1605" max="1859" width="1.140625" style="299"/>
    <col min="1860" max="1860" width="4.140625" style="299" customWidth="1"/>
    <col min="1861" max="2115" width="1.140625" style="299"/>
    <col min="2116" max="2116" width="4.140625" style="299" customWidth="1"/>
    <col min="2117" max="2371" width="1.140625" style="299"/>
    <col min="2372" max="2372" width="4.140625" style="299" customWidth="1"/>
    <col min="2373" max="2627" width="1.140625" style="299"/>
    <col min="2628" max="2628" width="4.140625" style="299" customWidth="1"/>
    <col min="2629" max="2883" width="1.140625" style="299"/>
    <col min="2884" max="2884" width="4.140625" style="299" customWidth="1"/>
    <col min="2885" max="3139" width="1.140625" style="299"/>
    <col min="3140" max="3140" width="4.140625" style="299" customWidth="1"/>
    <col min="3141" max="3395" width="1.140625" style="299"/>
    <col min="3396" max="3396" width="4.140625" style="299" customWidth="1"/>
    <col min="3397" max="3651" width="1.140625" style="299"/>
    <col min="3652" max="3652" width="4.140625" style="299" customWidth="1"/>
    <col min="3653" max="3907" width="1.140625" style="299"/>
    <col min="3908" max="3908" width="4.140625" style="299" customWidth="1"/>
    <col min="3909" max="4163" width="1.140625" style="299"/>
    <col min="4164" max="4164" width="4.140625" style="299" customWidth="1"/>
    <col min="4165" max="4419" width="1.140625" style="299"/>
    <col min="4420" max="4420" width="4.140625" style="299" customWidth="1"/>
    <col min="4421" max="4675" width="1.140625" style="299"/>
    <col min="4676" max="4676" width="4.140625" style="299" customWidth="1"/>
    <col min="4677" max="4931" width="1.140625" style="299"/>
    <col min="4932" max="4932" width="4.140625" style="299" customWidth="1"/>
    <col min="4933" max="5187" width="1.140625" style="299"/>
    <col min="5188" max="5188" width="4.140625" style="299" customWidth="1"/>
    <col min="5189" max="5443" width="1.140625" style="299"/>
    <col min="5444" max="5444" width="4.140625" style="299" customWidth="1"/>
    <col min="5445" max="5699" width="1.140625" style="299"/>
    <col min="5700" max="5700" width="4.140625" style="299" customWidth="1"/>
    <col min="5701" max="5955" width="1.140625" style="299"/>
    <col min="5956" max="5956" width="4.140625" style="299" customWidth="1"/>
    <col min="5957" max="6211" width="1.140625" style="299"/>
    <col min="6212" max="6212" width="4.140625" style="299" customWidth="1"/>
    <col min="6213" max="6467" width="1.140625" style="299"/>
    <col min="6468" max="6468" width="4.140625" style="299" customWidth="1"/>
    <col min="6469" max="6723" width="1.140625" style="299"/>
    <col min="6724" max="6724" width="4.140625" style="299" customWidth="1"/>
    <col min="6725" max="6979" width="1.140625" style="299"/>
    <col min="6980" max="6980" width="4.140625" style="299" customWidth="1"/>
    <col min="6981" max="7235" width="1.140625" style="299"/>
    <col min="7236" max="7236" width="4.140625" style="299" customWidth="1"/>
    <col min="7237" max="7491" width="1.140625" style="299"/>
    <col min="7492" max="7492" width="4.140625" style="299" customWidth="1"/>
    <col min="7493" max="7747" width="1.140625" style="299"/>
    <col min="7748" max="7748" width="4.140625" style="299" customWidth="1"/>
    <col min="7749" max="8003" width="1.140625" style="299"/>
    <col min="8004" max="8004" width="4.140625" style="299" customWidth="1"/>
    <col min="8005" max="8259" width="1.140625" style="299"/>
    <col min="8260" max="8260" width="4.140625" style="299" customWidth="1"/>
    <col min="8261" max="8515" width="1.140625" style="299"/>
    <col min="8516" max="8516" width="4.140625" style="299" customWidth="1"/>
    <col min="8517" max="8771" width="1.140625" style="299"/>
    <col min="8772" max="8772" width="4.140625" style="299" customWidth="1"/>
    <col min="8773" max="9027" width="1.140625" style="299"/>
    <col min="9028" max="9028" width="4.140625" style="299" customWidth="1"/>
    <col min="9029" max="9283" width="1.140625" style="299"/>
    <col min="9284" max="9284" width="4.140625" style="299" customWidth="1"/>
    <col min="9285" max="9539" width="1.140625" style="299"/>
    <col min="9540" max="9540" width="4.140625" style="299" customWidth="1"/>
    <col min="9541" max="9795" width="1.140625" style="299"/>
    <col min="9796" max="9796" width="4.140625" style="299" customWidth="1"/>
    <col min="9797" max="10051" width="1.140625" style="299"/>
    <col min="10052" max="10052" width="4.140625" style="299" customWidth="1"/>
    <col min="10053" max="10307" width="1.140625" style="299"/>
    <col min="10308" max="10308" width="4.140625" style="299" customWidth="1"/>
    <col min="10309" max="10563" width="1.140625" style="299"/>
    <col min="10564" max="10564" width="4.140625" style="299" customWidth="1"/>
    <col min="10565" max="10819" width="1.140625" style="299"/>
    <col min="10820" max="10820" width="4.140625" style="299" customWidth="1"/>
    <col min="10821" max="11075" width="1.140625" style="299"/>
    <col min="11076" max="11076" width="4.140625" style="299" customWidth="1"/>
    <col min="11077" max="11331" width="1.140625" style="299"/>
    <col min="11332" max="11332" width="4.140625" style="299" customWidth="1"/>
    <col min="11333" max="11587" width="1.140625" style="299"/>
    <col min="11588" max="11588" width="4.140625" style="299" customWidth="1"/>
    <col min="11589" max="11843" width="1.140625" style="299"/>
    <col min="11844" max="11844" width="4.140625" style="299" customWidth="1"/>
    <col min="11845" max="12099" width="1.140625" style="299"/>
    <col min="12100" max="12100" width="4.140625" style="299" customWidth="1"/>
    <col min="12101" max="12355" width="1.140625" style="299"/>
    <col min="12356" max="12356" width="4.140625" style="299" customWidth="1"/>
    <col min="12357" max="12611" width="1.140625" style="299"/>
    <col min="12612" max="12612" width="4.140625" style="299" customWidth="1"/>
    <col min="12613" max="12867" width="1.140625" style="299"/>
    <col min="12868" max="12868" width="4.140625" style="299" customWidth="1"/>
    <col min="12869" max="13123" width="1.140625" style="299"/>
    <col min="13124" max="13124" width="4.140625" style="299" customWidth="1"/>
    <col min="13125" max="13379" width="1.140625" style="299"/>
    <col min="13380" max="13380" width="4.140625" style="299" customWidth="1"/>
    <col min="13381" max="13635" width="1.140625" style="299"/>
    <col min="13636" max="13636" width="4.140625" style="299" customWidth="1"/>
    <col min="13637" max="13891" width="1.140625" style="299"/>
    <col min="13892" max="13892" width="4.140625" style="299" customWidth="1"/>
    <col min="13893" max="14147" width="1.140625" style="299"/>
    <col min="14148" max="14148" width="4.140625" style="299" customWidth="1"/>
    <col min="14149" max="14403" width="1.140625" style="299"/>
    <col min="14404" max="14404" width="4.140625" style="299" customWidth="1"/>
    <col min="14405" max="14659" width="1.140625" style="299"/>
    <col min="14660" max="14660" width="4.140625" style="299" customWidth="1"/>
    <col min="14661" max="14915" width="1.140625" style="299"/>
    <col min="14916" max="14916" width="4.140625" style="299" customWidth="1"/>
    <col min="14917" max="15171" width="1.140625" style="299"/>
    <col min="15172" max="15172" width="4.140625" style="299" customWidth="1"/>
    <col min="15173" max="15427" width="1.140625" style="299"/>
    <col min="15428" max="15428" width="4.140625" style="299" customWidth="1"/>
    <col min="15429" max="15683" width="1.140625" style="299"/>
    <col min="15684" max="15684" width="4.140625" style="299" customWidth="1"/>
    <col min="15685" max="15939" width="1.140625" style="299"/>
    <col min="15940" max="15940" width="4.140625" style="299" customWidth="1"/>
    <col min="15941" max="16195" width="1.140625" style="299"/>
    <col min="16196" max="16196" width="4.140625" style="299" customWidth="1"/>
    <col min="16197" max="16384" width="1.140625" style="299"/>
  </cols>
  <sheetData>
    <row r="1" spans="1:80" s="262" customFormat="1" ht="11.25">
      <c r="BJ1" s="247"/>
      <c r="CB1" s="247" t="s">
        <v>367</v>
      </c>
    </row>
    <row r="2" spans="1:80" s="262" customFormat="1" ht="11.25">
      <c r="BJ2" s="247"/>
      <c r="CB2" s="247" t="s">
        <v>308</v>
      </c>
    </row>
    <row r="3" spans="1:80" s="262" customFormat="1" ht="11.25">
      <c r="BJ3" s="247"/>
      <c r="CB3" s="247" t="s">
        <v>309</v>
      </c>
    </row>
    <row r="4" spans="1:80" s="262" customFormat="1" ht="11.25">
      <c r="BJ4" s="247"/>
      <c r="CB4" s="247" t="s">
        <v>310</v>
      </c>
    </row>
    <row r="5" spans="1:80" s="262" customFormat="1" ht="11.25">
      <c r="CB5" s="247" t="s">
        <v>311</v>
      </c>
    </row>
    <row r="6" spans="1:80" s="262" customFormat="1" ht="11.25">
      <c r="CB6" s="263" t="s">
        <v>312</v>
      </c>
    </row>
    <row r="10" spans="1:80" s="292" customFormat="1" ht="16.5">
      <c r="A10" s="290" t="s">
        <v>313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</row>
    <row r="11" spans="1:80" s="292" customFormat="1" ht="16.5">
      <c r="A11" s="290" t="s">
        <v>368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</row>
    <row r="12" spans="1:80" s="292" customFormat="1" ht="16.5">
      <c r="A12" s="290" t="s">
        <v>369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</row>
    <row r="15" spans="1:80" s="324" customFormat="1" ht="12.75">
      <c r="A15" s="321" t="s">
        <v>370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3"/>
      <c r="AA15" s="321" t="s">
        <v>371</v>
      </c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3"/>
      <c r="AS15" s="321" t="s">
        <v>372</v>
      </c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3"/>
      <c r="BK15" s="321" t="s">
        <v>373</v>
      </c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3"/>
    </row>
    <row r="16" spans="1:80" s="324" customFormat="1" ht="12.75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7"/>
      <c r="AA16" s="325" t="s">
        <v>374</v>
      </c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7"/>
      <c r="AS16" s="325" t="s">
        <v>375</v>
      </c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7"/>
      <c r="BK16" s="325" t="s">
        <v>376</v>
      </c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7"/>
    </row>
    <row r="17" spans="1:80" s="324" customFormat="1" ht="12.75">
      <c r="A17" s="325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7"/>
      <c r="AA17" s="328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30"/>
      <c r="AS17" s="328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30"/>
      <c r="BK17" s="328" t="s">
        <v>377</v>
      </c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30"/>
    </row>
    <row r="18" spans="1:80" s="324" customFormat="1" ht="12.75">
      <c r="A18" s="325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7"/>
      <c r="AA18" s="321" t="s">
        <v>363</v>
      </c>
      <c r="AB18" s="322"/>
      <c r="AC18" s="322"/>
      <c r="AD18" s="322"/>
      <c r="AE18" s="322"/>
      <c r="AF18" s="323"/>
      <c r="AG18" s="321" t="s">
        <v>378</v>
      </c>
      <c r="AH18" s="322"/>
      <c r="AI18" s="322"/>
      <c r="AJ18" s="322"/>
      <c r="AK18" s="322"/>
      <c r="AL18" s="323"/>
      <c r="AM18" s="321" t="s">
        <v>365</v>
      </c>
      <c r="AN18" s="322"/>
      <c r="AO18" s="322"/>
      <c r="AP18" s="322"/>
      <c r="AQ18" s="322"/>
      <c r="AR18" s="323"/>
      <c r="AS18" s="321" t="s">
        <v>363</v>
      </c>
      <c r="AT18" s="322"/>
      <c r="AU18" s="322"/>
      <c r="AV18" s="322"/>
      <c r="AW18" s="322"/>
      <c r="AX18" s="323"/>
      <c r="AY18" s="321" t="s">
        <v>378</v>
      </c>
      <c r="AZ18" s="322"/>
      <c r="BA18" s="322"/>
      <c r="BB18" s="322"/>
      <c r="BC18" s="322"/>
      <c r="BD18" s="323"/>
      <c r="BE18" s="321" t="s">
        <v>365</v>
      </c>
      <c r="BF18" s="322"/>
      <c r="BG18" s="322"/>
      <c r="BH18" s="322"/>
      <c r="BI18" s="322"/>
      <c r="BJ18" s="323"/>
      <c r="BK18" s="321" t="s">
        <v>363</v>
      </c>
      <c r="BL18" s="322"/>
      <c r="BM18" s="322"/>
      <c r="BN18" s="322"/>
      <c r="BO18" s="322"/>
      <c r="BP18" s="323"/>
      <c r="BQ18" s="321" t="s">
        <v>378</v>
      </c>
      <c r="BR18" s="322"/>
      <c r="BS18" s="322"/>
      <c r="BT18" s="322"/>
      <c r="BU18" s="322"/>
      <c r="BV18" s="323"/>
      <c r="BW18" s="321" t="s">
        <v>365</v>
      </c>
      <c r="BX18" s="322"/>
      <c r="BY18" s="322"/>
      <c r="BZ18" s="322"/>
      <c r="CA18" s="322"/>
      <c r="CB18" s="323"/>
    </row>
    <row r="19" spans="1:80" s="324" customFormat="1" ht="12.75">
      <c r="A19" s="328"/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30"/>
      <c r="AA19" s="328"/>
      <c r="AB19" s="329"/>
      <c r="AC19" s="329"/>
      <c r="AD19" s="329"/>
      <c r="AE19" s="329"/>
      <c r="AF19" s="330"/>
      <c r="AG19" s="328" t="s">
        <v>379</v>
      </c>
      <c r="AH19" s="329"/>
      <c r="AI19" s="329"/>
      <c r="AJ19" s="329"/>
      <c r="AK19" s="329"/>
      <c r="AL19" s="330"/>
      <c r="AM19" s="328" t="s">
        <v>380</v>
      </c>
      <c r="AN19" s="329"/>
      <c r="AO19" s="329"/>
      <c r="AP19" s="329"/>
      <c r="AQ19" s="329"/>
      <c r="AR19" s="330"/>
      <c r="AS19" s="328"/>
      <c r="AT19" s="329"/>
      <c r="AU19" s="329"/>
      <c r="AV19" s="329"/>
      <c r="AW19" s="329"/>
      <c r="AX19" s="330"/>
      <c r="AY19" s="328" t="s">
        <v>379</v>
      </c>
      <c r="AZ19" s="329"/>
      <c r="BA19" s="329"/>
      <c r="BB19" s="329"/>
      <c r="BC19" s="329"/>
      <c r="BD19" s="330"/>
      <c r="BE19" s="328" t="s">
        <v>380</v>
      </c>
      <c r="BF19" s="329"/>
      <c r="BG19" s="329"/>
      <c r="BH19" s="329"/>
      <c r="BI19" s="329"/>
      <c r="BJ19" s="330"/>
      <c r="BK19" s="328"/>
      <c r="BL19" s="329"/>
      <c r="BM19" s="329"/>
      <c r="BN19" s="329"/>
      <c r="BO19" s="329"/>
      <c r="BP19" s="330"/>
      <c r="BQ19" s="328" t="s">
        <v>379</v>
      </c>
      <c r="BR19" s="329"/>
      <c r="BS19" s="329"/>
      <c r="BT19" s="329"/>
      <c r="BU19" s="329"/>
      <c r="BV19" s="330"/>
      <c r="BW19" s="328" t="s">
        <v>380</v>
      </c>
      <c r="BX19" s="329"/>
      <c r="BY19" s="329"/>
      <c r="BZ19" s="329"/>
      <c r="CA19" s="329"/>
      <c r="CB19" s="330"/>
    </row>
    <row r="20" spans="1:80" s="324" customFormat="1" ht="18" customHeight="1">
      <c r="A20" s="334" t="s">
        <v>1</v>
      </c>
      <c r="B20" s="334"/>
      <c r="C20" s="334"/>
      <c r="D20" s="335" t="s">
        <v>381</v>
      </c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6">
        <v>28</v>
      </c>
      <c r="AB20" s="336"/>
      <c r="AC20" s="336"/>
      <c r="AD20" s="336"/>
      <c r="AE20" s="336"/>
      <c r="AF20" s="336"/>
      <c r="AG20" s="336">
        <v>0</v>
      </c>
      <c r="AH20" s="336"/>
      <c r="AI20" s="336"/>
      <c r="AJ20" s="336"/>
      <c r="AK20" s="336"/>
      <c r="AL20" s="336"/>
      <c r="AM20" s="336">
        <v>0</v>
      </c>
      <c r="AN20" s="336"/>
      <c r="AO20" s="336"/>
      <c r="AP20" s="336"/>
      <c r="AQ20" s="336"/>
      <c r="AR20" s="336"/>
      <c r="AS20" s="336">
        <v>144</v>
      </c>
      <c r="AT20" s="336"/>
      <c r="AU20" s="336"/>
      <c r="AV20" s="336"/>
      <c r="AW20" s="336"/>
      <c r="AX20" s="336"/>
      <c r="AY20" s="336">
        <v>0</v>
      </c>
      <c r="AZ20" s="336"/>
      <c r="BA20" s="336"/>
      <c r="BB20" s="336"/>
      <c r="BC20" s="336"/>
      <c r="BD20" s="336"/>
      <c r="BE20" s="336">
        <v>0</v>
      </c>
      <c r="BF20" s="336"/>
      <c r="BG20" s="336"/>
      <c r="BH20" s="336"/>
      <c r="BI20" s="336"/>
      <c r="BJ20" s="336"/>
      <c r="BK20" s="336">
        <v>125694.8</v>
      </c>
      <c r="BL20" s="336"/>
      <c r="BM20" s="336"/>
      <c r="BN20" s="336"/>
      <c r="BO20" s="336"/>
      <c r="BP20" s="336"/>
      <c r="BQ20" s="336">
        <v>0</v>
      </c>
      <c r="BR20" s="336"/>
      <c r="BS20" s="336"/>
      <c r="BT20" s="336"/>
      <c r="BU20" s="336"/>
      <c r="BV20" s="336"/>
      <c r="BW20" s="336">
        <v>0</v>
      </c>
      <c r="BX20" s="336"/>
      <c r="BY20" s="336"/>
      <c r="BZ20" s="336"/>
      <c r="CA20" s="336"/>
      <c r="CB20" s="336"/>
    </row>
    <row r="21" spans="1:80" s="324" customFormat="1" ht="12.75">
      <c r="A21" s="334"/>
      <c r="B21" s="334"/>
      <c r="C21" s="334"/>
      <c r="D21" s="335" t="s">
        <v>382</v>
      </c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6">
        <v>17</v>
      </c>
      <c r="AB21" s="336"/>
      <c r="AC21" s="336"/>
      <c r="AD21" s="336"/>
      <c r="AE21" s="336"/>
      <c r="AF21" s="336"/>
      <c r="AG21" s="336">
        <v>0</v>
      </c>
      <c r="AH21" s="336"/>
      <c r="AI21" s="336"/>
      <c r="AJ21" s="336"/>
      <c r="AK21" s="336"/>
      <c r="AL21" s="336"/>
      <c r="AM21" s="336">
        <v>0</v>
      </c>
      <c r="AN21" s="336"/>
      <c r="AO21" s="336"/>
      <c r="AP21" s="336"/>
      <c r="AQ21" s="336"/>
      <c r="AR21" s="336"/>
      <c r="AS21" s="336">
        <v>79</v>
      </c>
      <c r="AT21" s="336"/>
      <c r="AU21" s="336"/>
      <c r="AV21" s="336"/>
      <c r="AW21" s="336"/>
      <c r="AX21" s="336"/>
      <c r="AY21" s="336">
        <v>0</v>
      </c>
      <c r="AZ21" s="336"/>
      <c r="BA21" s="336"/>
      <c r="BB21" s="336"/>
      <c r="BC21" s="336"/>
      <c r="BD21" s="336"/>
      <c r="BE21" s="336">
        <v>0</v>
      </c>
      <c r="BF21" s="336"/>
      <c r="BG21" s="336"/>
      <c r="BH21" s="336"/>
      <c r="BI21" s="336"/>
      <c r="BJ21" s="336"/>
      <c r="BK21" s="336">
        <v>9350</v>
      </c>
      <c r="BL21" s="336"/>
      <c r="BM21" s="336"/>
      <c r="BN21" s="336"/>
      <c r="BO21" s="336"/>
      <c r="BP21" s="336"/>
      <c r="BQ21" s="336">
        <v>0</v>
      </c>
      <c r="BR21" s="336"/>
      <c r="BS21" s="336"/>
      <c r="BT21" s="336"/>
      <c r="BU21" s="336"/>
      <c r="BV21" s="336"/>
      <c r="BW21" s="336">
        <v>0</v>
      </c>
      <c r="BX21" s="336"/>
      <c r="BY21" s="336"/>
      <c r="BZ21" s="336"/>
      <c r="CA21" s="336"/>
      <c r="CB21" s="336"/>
    </row>
    <row r="22" spans="1:80" s="324" customFormat="1" ht="12.75">
      <c r="A22" s="334"/>
      <c r="B22" s="334"/>
      <c r="C22" s="334"/>
      <c r="D22" s="335" t="s">
        <v>383</v>
      </c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336"/>
      <c r="CB22" s="336"/>
    </row>
    <row r="23" spans="1:80" s="324" customFormat="1" ht="18" customHeight="1">
      <c r="A23" s="334" t="s">
        <v>8</v>
      </c>
      <c r="B23" s="334"/>
      <c r="C23" s="334"/>
      <c r="D23" s="335" t="s">
        <v>384</v>
      </c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6">
        <v>5</v>
      </c>
      <c r="AB23" s="336"/>
      <c r="AC23" s="336"/>
      <c r="AD23" s="336"/>
      <c r="AE23" s="336"/>
      <c r="AF23" s="336"/>
      <c r="AG23" s="336">
        <v>0</v>
      </c>
      <c r="AH23" s="336"/>
      <c r="AI23" s="336"/>
      <c r="AJ23" s="336"/>
      <c r="AK23" s="336"/>
      <c r="AL23" s="336"/>
      <c r="AM23" s="336">
        <v>0</v>
      </c>
      <c r="AN23" s="336"/>
      <c r="AO23" s="336"/>
      <c r="AP23" s="336"/>
      <c r="AQ23" s="336"/>
      <c r="AR23" s="336"/>
      <c r="AS23" s="336">
        <v>355</v>
      </c>
      <c r="AT23" s="336"/>
      <c r="AU23" s="336"/>
      <c r="AV23" s="336"/>
      <c r="AW23" s="336"/>
      <c r="AX23" s="336"/>
      <c r="AY23" s="336">
        <v>0</v>
      </c>
      <c r="AZ23" s="336"/>
      <c r="BA23" s="336"/>
      <c r="BB23" s="336"/>
      <c r="BC23" s="336"/>
      <c r="BD23" s="336"/>
      <c r="BE23" s="336">
        <v>0</v>
      </c>
      <c r="BF23" s="336"/>
      <c r="BG23" s="336"/>
      <c r="BH23" s="336"/>
      <c r="BI23" s="336"/>
      <c r="BJ23" s="336"/>
      <c r="BK23" s="336">
        <v>89910</v>
      </c>
      <c r="BL23" s="336"/>
      <c r="BM23" s="336"/>
      <c r="BN23" s="336"/>
      <c r="BO23" s="336"/>
      <c r="BP23" s="336"/>
      <c r="BQ23" s="336">
        <v>0</v>
      </c>
      <c r="BR23" s="336"/>
      <c r="BS23" s="336"/>
      <c r="BT23" s="336"/>
      <c r="BU23" s="336"/>
      <c r="BV23" s="336"/>
      <c r="BW23" s="336">
        <v>0</v>
      </c>
      <c r="BX23" s="336"/>
      <c r="BY23" s="336"/>
      <c r="BZ23" s="336"/>
      <c r="CA23" s="336"/>
      <c r="CB23" s="336"/>
    </row>
    <row r="24" spans="1:80" s="324" customFormat="1" ht="12.75">
      <c r="A24" s="334"/>
      <c r="B24" s="334"/>
      <c r="C24" s="334"/>
      <c r="D24" s="335" t="s">
        <v>382</v>
      </c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6">
        <v>0</v>
      </c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>
        <v>0</v>
      </c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>
        <v>0</v>
      </c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36"/>
      <c r="CB24" s="336"/>
    </row>
    <row r="25" spans="1:80" s="324" customFormat="1" ht="12.75">
      <c r="A25" s="334"/>
      <c r="B25" s="334"/>
      <c r="C25" s="334"/>
      <c r="D25" s="335" t="s">
        <v>385</v>
      </c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</row>
    <row r="26" spans="1:80" s="324" customFormat="1" ht="18" customHeight="1">
      <c r="A26" s="334" t="s">
        <v>13</v>
      </c>
      <c r="B26" s="334"/>
      <c r="C26" s="334"/>
      <c r="D26" s="335" t="s">
        <v>386</v>
      </c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6">
        <v>0</v>
      </c>
      <c r="AB26" s="336"/>
      <c r="AC26" s="336"/>
      <c r="AD26" s="336"/>
      <c r="AE26" s="336"/>
      <c r="AF26" s="336"/>
      <c r="AG26" s="336">
        <v>0</v>
      </c>
      <c r="AH26" s="336"/>
      <c r="AI26" s="336"/>
      <c r="AJ26" s="336"/>
      <c r="AK26" s="336"/>
      <c r="AL26" s="336"/>
      <c r="AM26" s="336">
        <v>0</v>
      </c>
      <c r="AN26" s="336"/>
      <c r="AO26" s="336"/>
      <c r="AP26" s="336"/>
      <c r="AQ26" s="336"/>
      <c r="AR26" s="336"/>
      <c r="AS26" s="336">
        <v>0</v>
      </c>
      <c r="AT26" s="336"/>
      <c r="AU26" s="336"/>
      <c r="AV26" s="336"/>
      <c r="AW26" s="336"/>
      <c r="AX26" s="336"/>
      <c r="AY26" s="336">
        <v>0</v>
      </c>
      <c r="AZ26" s="336"/>
      <c r="BA26" s="336"/>
      <c r="BB26" s="336"/>
      <c r="BC26" s="336"/>
      <c r="BD26" s="336"/>
      <c r="BE26" s="336">
        <v>0</v>
      </c>
      <c r="BF26" s="336"/>
      <c r="BG26" s="336"/>
      <c r="BH26" s="336"/>
      <c r="BI26" s="336"/>
      <c r="BJ26" s="336"/>
      <c r="BK26" s="336">
        <v>0</v>
      </c>
      <c r="BL26" s="336"/>
      <c r="BM26" s="336"/>
      <c r="BN26" s="336"/>
      <c r="BO26" s="336"/>
      <c r="BP26" s="336"/>
      <c r="BQ26" s="336">
        <v>0</v>
      </c>
      <c r="BR26" s="336"/>
      <c r="BS26" s="336"/>
      <c r="BT26" s="336"/>
      <c r="BU26" s="336"/>
      <c r="BV26" s="336"/>
      <c r="BW26" s="336">
        <v>0</v>
      </c>
      <c r="BX26" s="336"/>
      <c r="BY26" s="336"/>
      <c r="BZ26" s="336"/>
      <c r="CA26" s="336"/>
      <c r="CB26" s="336"/>
    </row>
    <row r="27" spans="1:80" s="324" customFormat="1" ht="12.75">
      <c r="A27" s="334"/>
      <c r="B27" s="334"/>
      <c r="C27" s="334"/>
      <c r="D27" s="337" t="s">
        <v>382</v>
      </c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6"/>
    </row>
    <row r="28" spans="1:80" s="324" customFormat="1" ht="12.75">
      <c r="A28" s="334"/>
      <c r="B28" s="334"/>
      <c r="C28" s="334"/>
      <c r="D28" s="335" t="s">
        <v>387</v>
      </c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6"/>
    </row>
    <row r="29" spans="1:80" s="324" customFormat="1" ht="18" customHeight="1">
      <c r="A29" s="334" t="s">
        <v>388</v>
      </c>
      <c r="B29" s="334"/>
      <c r="C29" s="334"/>
      <c r="D29" s="335" t="s">
        <v>389</v>
      </c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6">
        <v>0</v>
      </c>
      <c r="AB29" s="336"/>
      <c r="AC29" s="336"/>
      <c r="AD29" s="336"/>
      <c r="AE29" s="336"/>
      <c r="AF29" s="336"/>
      <c r="AG29" s="336">
        <v>0</v>
      </c>
      <c r="AH29" s="336"/>
      <c r="AI29" s="336"/>
      <c r="AJ29" s="336"/>
      <c r="AK29" s="336"/>
      <c r="AL29" s="336"/>
      <c r="AM29" s="336">
        <v>0</v>
      </c>
      <c r="AN29" s="336"/>
      <c r="AO29" s="336"/>
      <c r="AP29" s="336"/>
      <c r="AQ29" s="336"/>
      <c r="AR29" s="336"/>
      <c r="AS29" s="336">
        <v>0</v>
      </c>
      <c r="AT29" s="336"/>
      <c r="AU29" s="336"/>
      <c r="AV29" s="336"/>
      <c r="AW29" s="336"/>
      <c r="AX29" s="336"/>
      <c r="AY29" s="336">
        <v>0</v>
      </c>
      <c r="AZ29" s="336"/>
      <c r="BA29" s="336"/>
      <c r="BB29" s="336"/>
      <c r="BC29" s="336"/>
      <c r="BD29" s="336"/>
      <c r="BE29" s="336">
        <v>0</v>
      </c>
      <c r="BF29" s="336"/>
      <c r="BG29" s="336"/>
      <c r="BH29" s="336"/>
      <c r="BI29" s="336"/>
      <c r="BJ29" s="336"/>
      <c r="BK29" s="336">
        <v>0</v>
      </c>
      <c r="BL29" s="336"/>
      <c r="BM29" s="336"/>
      <c r="BN29" s="336"/>
      <c r="BO29" s="336"/>
      <c r="BP29" s="336"/>
      <c r="BQ29" s="336">
        <v>0</v>
      </c>
      <c r="BR29" s="336"/>
      <c r="BS29" s="336"/>
      <c r="BT29" s="336"/>
      <c r="BU29" s="336"/>
      <c r="BV29" s="336"/>
      <c r="BW29" s="336">
        <v>0</v>
      </c>
      <c r="BX29" s="336"/>
      <c r="BY29" s="336"/>
      <c r="BZ29" s="336"/>
      <c r="CA29" s="336"/>
      <c r="CB29" s="336"/>
    </row>
    <row r="30" spans="1:80" s="324" customFormat="1" ht="12.75">
      <c r="A30" s="334"/>
      <c r="B30" s="334"/>
      <c r="C30" s="334"/>
      <c r="D30" s="337" t="s">
        <v>382</v>
      </c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336"/>
      <c r="BM30" s="336"/>
      <c r="BN30" s="336"/>
      <c r="BO30" s="336"/>
      <c r="BP30" s="336"/>
      <c r="BQ30" s="336"/>
      <c r="BR30" s="336"/>
      <c r="BS30" s="336"/>
      <c r="BT30" s="336"/>
      <c r="BU30" s="336"/>
      <c r="BV30" s="336"/>
      <c r="BW30" s="336"/>
      <c r="BX30" s="336"/>
      <c r="BY30" s="336"/>
      <c r="BZ30" s="336"/>
      <c r="CA30" s="336"/>
      <c r="CB30" s="336"/>
    </row>
    <row r="31" spans="1:80" s="324" customFormat="1" ht="12.75">
      <c r="A31" s="334"/>
      <c r="B31" s="334"/>
      <c r="C31" s="334"/>
      <c r="D31" s="335" t="s">
        <v>387</v>
      </c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6"/>
      <c r="BN31" s="336"/>
      <c r="BO31" s="336"/>
      <c r="BP31" s="336"/>
      <c r="BQ31" s="336"/>
      <c r="BR31" s="336"/>
      <c r="BS31" s="336"/>
      <c r="BT31" s="336"/>
      <c r="BU31" s="336"/>
      <c r="BV31" s="336"/>
      <c r="BW31" s="336"/>
      <c r="BX31" s="336"/>
      <c r="BY31" s="336"/>
      <c r="BZ31" s="336"/>
      <c r="CA31" s="336"/>
      <c r="CB31" s="336"/>
    </row>
    <row r="32" spans="1:80" s="324" customFormat="1" ht="18" customHeight="1">
      <c r="A32" s="334" t="s">
        <v>390</v>
      </c>
      <c r="B32" s="334"/>
      <c r="C32" s="334"/>
      <c r="D32" s="335" t="s">
        <v>391</v>
      </c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6">
        <v>0</v>
      </c>
      <c r="AB32" s="336"/>
      <c r="AC32" s="336"/>
      <c r="AD32" s="336"/>
      <c r="AE32" s="336"/>
      <c r="AF32" s="336"/>
      <c r="AG32" s="336">
        <v>0</v>
      </c>
      <c r="AH32" s="336"/>
      <c r="AI32" s="336"/>
      <c r="AJ32" s="336"/>
      <c r="AK32" s="336"/>
      <c r="AL32" s="336"/>
      <c r="AM32" s="336">
        <v>0</v>
      </c>
      <c r="AN32" s="336"/>
      <c r="AO32" s="336"/>
      <c r="AP32" s="336"/>
      <c r="AQ32" s="336"/>
      <c r="AR32" s="336"/>
      <c r="AS32" s="336">
        <v>0</v>
      </c>
      <c r="AT32" s="336"/>
      <c r="AU32" s="336"/>
      <c r="AV32" s="336"/>
      <c r="AW32" s="336"/>
      <c r="AX32" s="336"/>
      <c r="AY32" s="336">
        <v>0</v>
      </c>
      <c r="AZ32" s="336"/>
      <c r="BA32" s="336"/>
      <c r="BB32" s="336"/>
      <c r="BC32" s="336"/>
      <c r="BD32" s="336"/>
      <c r="BE32" s="336">
        <v>0</v>
      </c>
      <c r="BF32" s="336"/>
      <c r="BG32" s="336"/>
      <c r="BH32" s="336"/>
      <c r="BI32" s="336"/>
      <c r="BJ32" s="336"/>
      <c r="BK32" s="336">
        <v>0</v>
      </c>
      <c r="BL32" s="336"/>
      <c r="BM32" s="336"/>
      <c r="BN32" s="336"/>
      <c r="BO32" s="336"/>
      <c r="BP32" s="336"/>
      <c r="BQ32" s="336">
        <v>0</v>
      </c>
      <c r="BR32" s="336"/>
      <c r="BS32" s="336"/>
      <c r="BT32" s="336"/>
      <c r="BU32" s="336"/>
      <c r="BV32" s="336"/>
      <c r="BW32" s="336">
        <v>0</v>
      </c>
      <c r="BX32" s="336"/>
      <c r="BY32" s="336"/>
      <c r="BZ32" s="336"/>
      <c r="CA32" s="336"/>
      <c r="CB32" s="336"/>
    </row>
    <row r="33" spans="1:80" s="324" customFormat="1" ht="12.75">
      <c r="A33" s="334"/>
      <c r="B33" s="334"/>
      <c r="C33" s="334"/>
      <c r="D33" s="337" t="s">
        <v>382</v>
      </c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/>
    </row>
    <row r="34" spans="1:80" s="324" customFormat="1" ht="12.75">
      <c r="A34" s="334"/>
      <c r="B34" s="334"/>
      <c r="C34" s="334"/>
      <c r="D34" s="335" t="s">
        <v>387</v>
      </c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6"/>
      <c r="BJ34" s="336"/>
      <c r="BK34" s="336"/>
      <c r="BL34" s="336"/>
      <c r="BM34" s="336"/>
      <c r="BN34" s="336"/>
      <c r="BO34" s="336"/>
      <c r="BP34" s="336"/>
      <c r="BQ34" s="336"/>
      <c r="BR34" s="336"/>
      <c r="BS34" s="336"/>
      <c r="BT34" s="336"/>
      <c r="BU34" s="336"/>
      <c r="BV34" s="336"/>
      <c r="BW34" s="336"/>
      <c r="BX34" s="336"/>
      <c r="BY34" s="336"/>
      <c r="BZ34" s="336"/>
      <c r="CA34" s="336"/>
      <c r="CB34" s="336"/>
    </row>
    <row r="35" spans="1:80" s="324" customFormat="1" ht="18" customHeight="1">
      <c r="A35" s="334" t="s">
        <v>392</v>
      </c>
      <c r="B35" s="334"/>
      <c r="C35" s="334"/>
      <c r="D35" s="335" t="s">
        <v>393</v>
      </c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6">
        <v>0</v>
      </c>
      <c r="AB35" s="336"/>
      <c r="AC35" s="336"/>
      <c r="AD35" s="336"/>
      <c r="AE35" s="336"/>
      <c r="AF35" s="336"/>
      <c r="AG35" s="336">
        <v>0</v>
      </c>
      <c r="AH35" s="336"/>
      <c r="AI35" s="336"/>
      <c r="AJ35" s="336"/>
      <c r="AK35" s="336"/>
      <c r="AL35" s="336"/>
      <c r="AM35" s="336">
        <v>0</v>
      </c>
      <c r="AN35" s="336"/>
      <c r="AO35" s="336"/>
      <c r="AP35" s="336"/>
      <c r="AQ35" s="336"/>
      <c r="AR35" s="336"/>
      <c r="AS35" s="336">
        <v>0</v>
      </c>
      <c r="AT35" s="336"/>
      <c r="AU35" s="336"/>
      <c r="AV35" s="336"/>
      <c r="AW35" s="336"/>
      <c r="AX35" s="336"/>
      <c r="AY35" s="336">
        <v>0</v>
      </c>
      <c r="AZ35" s="336"/>
      <c r="BA35" s="336"/>
      <c r="BB35" s="336"/>
      <c r="BC35" s="336"/>
      <c r="BD35" s="336"/>
      <c r="BE35" s="336">
        <v>0</v>
      </c>
      <c r="BF35" s="336"/>
      <c r="BG35" s="336"/>
      <c r="BH35" s="336"/>
      <c r="BI35" s="336"/>
      <c r="BJ35" s="336"/>
      <c r="BK35" s="336">
        <v>0</v>
      </c>
      <c r="BL35" s="336"/>
      <c r="BM35" s="336"/>
      <c r="BN35" s="336"/>
      <c r="BO35" s="336"/>
      <c r="BP35" s="336"/>
      <c r="BQ35" s="336">
        <v>0</v>
      </c>
      <c r="BR35" s="336"/>
      <c r="BS35" s="336"/>
      <c r="BT35" s="336"/>
      <c r="BU35" s="336"/>
      <c r="BV35" s="336"/>
      <c r="BW35" s="336">
        <v>0</v>
      </c>
      <c r="BX35" s="336"/>
      <c r="BY35" s="336"/>
      <c r="BZ35" s="336"/>
      <c r="CA35" s="336"/>
      <c r="CB35" s="336"/>
    </row>
    <row r="36" spans="1:80" s="324" customFormat="1" ht="12.75"/>
    <row r="37" spans="1:80" s="324" customFormat="1" ht="12.75"/>
    <row r="38" spans="1:80" s="324" customFormat="1" ht="12.75">
      <c r="A38" s="331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</row>
    <row r="39" spans="1:80" s="262" customFormat="1" ht="11.25">
      <c r="A39" s="262" t="s">
        <v>394</v>
      </c>
    </row>
    <row r="40" spans="1:80" s="262" customFormat="1" ht="11.25" customHeight="1">
      <c r="A40" s="332" t="s">
        <v>395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</row>
    <row r="41" spans="1:80" s="262" customFormat="1" ht="11.25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</row>
    <row r="42" spans="1:80" s="262" customFormat="1" ht="11.25">
      <c r="A42" s="332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/>
      <c r="CA42" s="332"/>
      <c r="CB42" s="332"/>
    </row>
    <row r="43" spans="1:80" s="262" customFormat="1" ht="11.25">
      <c r="A43" s="332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2"/>
      <c r="BR43" s="332"/>
      <c r="BS43" s="332"/>
      <c r="BT43" s="332"/>
      <c r="BU43" s="332"/>
      <c r="BV43" s="332"/>
      <c r="BW43" s="332"/>
      <c r="BX43" s="332"/>
      <c r="BY43" s="332"/>
      <c r="BZ43" s="332"/>
      <c r="CA43" s="332"/>
      <c r="CB43" s="332"/>
    </row>
    <row r="44" spans="1:80" s="262" customFormat="1" ht="11.25">
      <c r="A44" s="332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</row>
    <row r="45" spans="1:80" s="333" customFormat="1" ht="12.75">
      <c r="A45" s="332"/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</row>
    <row r="46" spans="1:80" s="333" customFormat="1" ht="12.75"/>
    <row r="47" spans="1:80" s="324" customFormat="1" ht="12.75"/>
    <row r="48" spans="1:80" s="324" customFormat="1" ht="12.75"/>
    <row r="49" s="324" customFormat="1" ht="12.75"/>
    <row r="50" s="324" customFormat="1" ht="12.75"/>
    <row r="51" s="324" customFormat="1" ht="12.75"/>
    <row r="52" s="324" customFormat="1" ht="12.75"/>
    <row r="53" s="324" customFormat="1" ht="12.75"/>
    <row r="54" s="324" customFormat="1" ht="12.75"/>
    <row r="55" s="324" customFormat="1" ht="12.75"/>
    <row r="56" s="324" customFormat="1" ht="12.75"/>
    <row r="57" s="324" customFormat="1" ht="12.75"/>
    <row r="58" s="324" customFormat="1" ht="12.75"/>
    <row r="59" s="324" customFormat="1" ht="12.75"/>
    <row r="60" s="324" customFormat="1" ht="12.75"/>
    <row r="61" s="324" customFormat="1" ht="12.75"/>
    <row r="62" s="324" customFormat="1" ht="12.75"/>
    <row r="63" s="324" customFormat="1" ht="12.75"/>
    <row r="64" s="324" customFormat="1" ht="12.75"/>
    <row r="65" s="324" customFormat="1" ht="12.75"/>
    <row r="66" s="324" customFormat="1" ht="12.75"/>
    <row r="67" s="324" customFormat="1" ht="12.75"/>
    <row r="68" s="324" customFormat="1" ht="12.75"/>
    <row r="69" s="324" customFormat="1" ht="12.75"/>
    <row r="70" s="324" customFormat="1" ht="12.75"/>
    <row r="71" s="324" customFormat="1" ht="12.75"/>
    <row r="72" s="324" customFormat="1" ht="12.75"/>
    <row r="73" s="324" customFormat="1" ht="12.75"/>
    <row r="74" s="324" customFormat="1" ht="12.75"/>
    <row r="75" s="324" customFormat="1" ht="12.75"/>
    <row r="76" s="324" customFormat="1" ht="12.75"/>
    <row r="77" s="324" customFormat="1" ht="12.75"/>
    <row r="78" s="324" customFormat="1" ht="12.75"/>
    <row r="79" s="324" customFormat="1" ht="12.75"/>
    <row r="80" s="324" customFormat="1" ht="12.75"/>
    <row r="81" s="324" customFormat="1" ht="12.75"/>
    <row r="82" s="324" customFormat="1" ht="12.75"/>
    <row r="83" s="324" customFormat="1" ht="12.75"/>
    <row r="84" s="324" customFormat="1" ht="12.75"/>
    <row r="85" s="324" customFormat="1" ht="12.75"/>
    <row r="86" s="324" customFormat="1" ht="12.75"/>
    <row r="87" s="324" customFormat="1" ht="12.75"/>
    <row r="88" s="324" customFormat="1" ht="12.75"/>
    <row r="89" s="324" customFormat="1" ht="12.75"/>
    <row r="90" s="324" customFormat="1" ht="12.75"/>
    <row r="91" s="324" customFormat="1" ht="12.75"/>
    <row r="92" s="324" customFormat="1" ht="12.75"/>
    <row r="93" s="324" customFormat="1" ht="12.75"/>
    <row r="94" s="324" customFormat="1" ht="12.75"/>
    <row r="95" s="324" customFormat="1" ht="12.75"/>
    <row r="96" s="324" customFormat="1" ht="12.75"/>
    <row r="97" s="324" customFormat="1" ht="12.75"/>
    <row r="98" s="324" customFormat="1" ht="12.75"/>
    <row r="99" s="324" customFormat="1" ht="12.75"/>
    <row r="100" s="324" customFormat="1" ht="12.75"/>
    <row r="101" s="324" customFormat="1" ht="12.75"/>
    <row r="102" s="324" customFormat="1" ht="12.75"/>
    <row r="103" s="324" customFormat="1" ht="12.75"/>
    <row r="104" s="324" customFormat="1" ht="12.75"/>
    <row r="105" s="324" customFormat="1" ht="12.75"/>
    <row r="106" s="324" customFormat="1" ht="12.75"/>
    <row r="107" s="324" customFormat="1" ht="12.75"/>
    <row r="108" s="324" customFormat="1" ht="12.75"/>
    <row r="109" s="324" customFormat="1" ht="12.75"/>
    <row r="110" s="324" customFormat="1" ht="12.75"/>
    <row r="111" s="324" customFormat="1" ht="12.75"/>
    <row r="112" s="324" customFormat="1" ht="12.75"/>
    <row r="113" s="324" customFormat="1" ht="12.75"/>
    <row r="114" s="324" customFormat="1" ht="12.75"/>
    <row r="115" s="324" customFormat="1" ht="12.75"/>
    <row r="116" s="324" customFormat="1" ht="12.75"/>
    <row r="117" s="324" customFormat="1" ht="12.75"/>
    <row r="118" s="324" customFormat="1" ht="12.75"/>
    <row r="119" s="324" customFormat="1" ht="12.75"/>
    <row r="120" s="324" customFormat="1" ht="12.75"/>
    <row r="121" s="324" customFormat="1" ht="12.75"/>
    <row r="122" s="324" customFormat="1" ht="12.75"/>
    <row r="123" s="324" customFormat="1" ht="12.75"/>
    <row r="124" s="324" customFormat="1" ht="12.75"/>
    <row r="125" s="324" customFormat="1" ht="12.75"/>
    <row r="126" s="324" customFormat="1" ht="12.75"/>
    <row r="127" s="324" customFormat="1" ht="12.75"/>
    <row r="128" s="324" customFormat="1" ht="12.75"/>
    <row r="129" s="324" customFormat="1" ht="12.75"/>
    <row r="130" s="324" customFormat="1" ht="12.75"/>
    <row r="131" s="324" customFormat="1" ht="12.75"/>
    <row r="132" s="324" customFormat="1" ht="12.75"/>
    <row r="133" s="324" customFormat="1" ht="12.75"/>
    <row r="134" s="324" customFormat="1" ht="12.75"/>
    <row r="135" s="324" customFormat="1" ht="12.75"/>
    <row r="136" s="324" customFormat="1" ht="12.75"/>
    <row r="137" s="324" customFormat="1" ht="12.75"/>
    <row r="138" s="324" customFormat="1" ht="12.75"/>
    <row r="139" s="324" customFormat="1" ht="12.75"/>
    <row r="140" s="324" customFormat="1" ht="12.75"/>
    <row r="141" s="324" customFormat="1" ht="12.75"/>
    <row r="142" s="324" customFormat="1" ht="12.75"/>
    <row r="143" s="324" customFormat="1" ht="12.75"/>
    <row r="144" s="324" customFormat="1" ht="12.75"/>
    <row r="145" s="324" customFormat="1" ht="12.75"/>
    <row r="146" s="324" customFormat="1" ht="12.75"/>
    <row r="147" s="324" customFormat="1" ht="12.75"/>
    <row r="148" s="324" customFormat="1" ht="12.75"/>
    <row r="149" s="324" customFormat="1" ht="12.75"/>
    <row r="150" s="324" customFormat="1" ht="12.75"/>
    <row r="151" s="324" customFormat="1" ht="12.75"/>
    <row r="152" s="324" customFormat="1" ht="12.75"/>
    <row r="153" s="324" customFormat="1" ht="12.75"/>
    <row r="154" s="324" customFormat="1" ht="12.75"/>
    <row r="155" s="324" customFormat="1" ht="12.75"/>
    <row r="156" s="324" customFormat="1" ht="12.75"/>
    <row r="157" s="324" customFormat="1" ht="12.75"/>
    <row r="158" s="324" customFormat="1" ht="12.75"/>
    <row r="159" s="324" customFormat="1" ht="12.75"/>
    <row r="160" s="324" customFormat="1" ht="12.75"/>
    <row r="161" s="324" customFormat="1" ht="12.75"/>
    <row r="162" s="324" customFormat="1" ht="12.75"/>
    <row r="163" s="324" customFormat="1" ht="12.75"/>
    <row r="164" s="324" customFormat="1" ht="12.75"/>
    <row r="165" s="324" customFormat="1" ht="12.75"/>
    <row r="166" s="324" customFormat="1" ht="12.75"/>
    <row r="167" s="324" customFormat="1" ht="12.75"/>
    <row r="168" s="324" customFormat="1" ht="12.75"/>
    <row r="169" s="324" customFormat="1" ht="12.75"/>
    <row r="170" s="324" customFormat="1" ht="12.75"/>
    <row r="171" s="324" customFormat="1" ht="12.75"/>
    <row r="172" s="324" customFormat="1" ht="12.75"/>
    <row r="173" s="324" customFormat="1" ht="12.75"/>
    <row r="174" s="324" customFormat="1" ht="12.75"/>
    <row r="175" s="324" customFormat="1" ht="12.75"/>
    <row r="176" s="324" customFormat="1" ht="12.75"/>
    <row r="177" s="324" customFormat="1" ht="12.75"/>
    <row r="178" s="324" customFormat="1" ht="12.75"/>
    <row r="179" s="324" customFormat="1" ht="12.75"/>
    <row r="180" s="324" customFormat="1" ht="12.75"/>
    <row r="181" s="324" customFormat="1" ht="12.75"/>
    <row r="182" s="324" customFormat="1" ht="12.75"/>
    <row r="183" s="324" customFormat="1" ht="12.75"/>
    <row r="184" s="324" customFormat="1" ht="12.75"/>
    <row r="185" s="324" customFormat="1" ht="12.75"/>
    <row r="186" s="324" customFormat="1" ht="12.75"/>
    <row r="187" s="324" customFormat="1" ht="12.75"/>
    <row r="188" s="324" customFormat="1" ht="12.75"/>
    <row r="189" s="324" customFormat="1" ht="12.75"/>
    <row r="190" s="324" customFormat="1" ht="12.75"/>
    <row r="191" s="324" customFormat="1" ht="12.75"/>
    <row r="192" s="324" customFormat="1" ht="12.75"/>
    <row r="193" s="324" customFormat="1" ht="12.75"/>
    <row r="194" s="324" customFormat="1" ht="12.75"/>
    <row r="195" s="324" customFormat="1" ht="12.75"/>
    <row r="196" s="324" customFormat="1" ht="12.75"/>
    <row r="197" s="324" customFormat="1" ht="12.75"/>
    <row r="198" s="324" customFormat="1" ht="12.75"/>
    <row r="199" s="324" customFormat="1" ht="12.75"/>
    <row r="200" s="324" customFormat="1" ht="12.75"/>
    <row r="201" s="324" customFormat="1" ht="12.75"/>
    <row r="202" s="324" customFormat="1" ht="12.75"/>
    <row r="203" s="324" customFormat="1" ht="12.75"/>
    <row r="204" s="324" customFormat="1" ht="12.75"/>
    <row r="205" s="324" customFormat="1" ht="12.75"/>
    <row r="206" s="324" customFormat="1" ht="12.75"/>
    <row r="207" s="324" customFormat="1" ht="12.75"/>
    <row r="208" s="324" customFormat="1" ht="12.75"/>
    <row r="209" s="324" customFormat="1" ht="12.75"/>
    <row r="210" s="324" customFormat="1" ht="12.75"/>
    <row r="211" s="324" customFormat="1" ht="12.75"/>
    <row r="212" s="324" customFormat="1" ht="12.75"/>
    <row r="213" s="324" customFormat="1" ht="12.75"/>
    <row r="214" s="324" customFormat="1" ht="12.75"/>
    <row r="215" s="324" customFormat="1" ht="12.75"/>
    <row r="216" s="324" customFormat="1" ht="12.75"/>
    <row r="217" s="324" customFormat="1" ht="12.75"/>
    <row r="218" s="324" customFormat="1" ht="12.75"/>
    <row r="219" s="324" customFormat="1" ht="12.75"/>
    <row r="220" s="324" customFormat="1" ht="12.75"/>
    <row r="221" s="324" customFormat="1" ht="12.75"/>
    <row r="222" s="324" customFormat="1" ht="12.75"/>
    <row r="223" s="324" customFormat="1" ht="12.75"/>
    <row r="224" s="324" customFormat="1" ht="12.75"/>
    <row r="225" s="324" customFormat="1" ht="12.75"/>
    <row r="226" s="324" customFormat="1" ht="12.75"/>
    <row r="227" s="324" customFormat="1" ht="12.75"/>
    <row r="228" s="324" customFormat="1" ht="12.75"/>
    <row r="229" s="324" customFormat="1" ht="12.75"/>
    <row r="230" s="324" customFormat="1" ht="12.75"/>
    <row r="231" s="324" customFormat="1" ht="12.75"/>
    <row r="232" s="324" customFormat="1" ht="12.75"/>
    <row r="233" s="324" customFormat="1" ht="12.75"/>
    <row r="234" s="324" customFormat="1" ht="12.75"/>
    <row r="235" s="324" customFormat="1" ht="12.75"/>
    <row r="236" s="324" customFormat="1" ht="12.75"/>
    <row r="237" s="324" customFormat="1" ht="12.75"/>
    <row r="238" s="324" customFormat="1" ht="12.75"/>
    <row r="239" s="324" customFormat="1" ht="12.75"/>
    <row r="240" s="324" customFormat="1" ht="12.75"/>
    <row r="241" s="324" customFormat="1" ht="12.75"/>
    <row r="242" s="324" customFormat="1" ht="12.75"/>
    <row r="243" s="324" customFormat="1" ht="12.75"/>
    <row r="244" s="324" customFormat="1" ht="12.75"/>
    <row r="245" s="324" customFormat="1" ht="12.75"/>
    <row r="246" s="324" customFormat="1" ht="12.75"/>
    <row r="247" s="324" customFormat="1" ht="12.75"/>
    <row r="248" s="324" customFormat="1" ht="12.75"/>
    <row r="249" s="324" customFormat="1" ht="12.75"/>
    <row r="250" s="324" customFormat="1" ht="12.75"/>
    <row r="251" s="324" customFormat="1" ht="12.75"/>
    <row r="252" s="324" customFormat="1" ht="12.75"/>
    <row r="253" s="324" customFormat="1" ht="12.75"/>
    <row r="254" s="324" customFormat="1" ht="12.75"/>
    <row r="255" s="324" customFormat="1" ht="12.75"/>
    <row r="256" s="324" customFormat="1" ht="12.75"/>
    <row r="257" s="324" customFormat="1" ht="12.75"/>
    <row r="258" s="324" customFormat="1" ht="12.75"/>
    <row r="259" s="324" customFormat="1" ht="12.75"/>
    <row r="260" s="324" customFormat="1" ht="12.75"/>
    <row r="261" s="324" customFormat="1" ht="12.75"/>
    <row r="262" s="324" customFormat="1" ht="12.75"/>
    <row r="263" s="324" customFormat="1" ht="12.75"/>
    <row r="264" s="324" customFormat="1" ht="12.75"/>
    <row r="265" s="324" customFormat="1" ht="12.75"/>
    <row r="266" s="324" customFormat="1" ht="12.75"/>
    <row r="267" s="324" customFormat="1" ht="12.75"/>
    <row r="268" s="324" customFormat="1" ht="12.75"/>
    <row r="269" s="324" customFormat="1" ht="12.75"/>
    <row r="270" s="324" customFormat="1" ht="12.75"/>
    <row r="271" s="324" customFormat="1" ht="12.75"/>
    <row r="272" s="324" customFormat="1" ht="12.75"/>
    <row r="273" s="324" customFormat="1" ht="12.75"/>
    <row r="274" s="324" customFormat="1" ht="12.75"/>
    <row r="275" s="324" customFormat="1" ht="12.75"/>
    <row r="276" s="324" customFormat="1" ht="12.75"/>
    <row r="277" s="324" customFormat="1" ht="12.75"/>
    <row r="278" s="324" customFormat="1" ht="12.75"/>
    <row r="279" s="324" customFormat="1" ht="12.75"/>
    <row r="280" s="324" customFormat="1" ht="12.75"/>
    <row r="281" s="324" customFormat="1" ht="12.75"/>
    <row r="282" s="324" customFormat="1" ht="12.75"/>
    <row r="283" s="324" customFormat="1" ht="12.75"/>
    <row r="284" s="324" customFormat="1" ht="12.75"/>
    <row r="285" s="324" customFormat="1" ht="12.75"/>
    <row r="286" s="324" customFormat="1" ht="12.75"/>
    <row r="287" s="324" customFormat="1" ht="12.75"/>
    <row r="288" s="324" customFormat="1" ht="12.75"/>
    <row r="289" s="324" customFormat="1" ht="12.75"/>
    <row r="290" s="324" customFormat="1" ht="12.75"/>
    <row r="291" s="324" customFormat="1" ht="12.75"/>
    <row r="292" s="324" customFormat="1" ht="12.75"/>
    <row r="293" s="324" customFormat="1" ht="12.75"/>
    <row r="294" s="324" customFormat="1" ht="12.75"/>
    <row r="295" s="324" customFormat="1" ht="12.75"/>
    <row r="296" s="324" customFormat="1" ht="12.75"/>
    <row r="297" s="324" customFormat="1" ht="12.75"/>
    <row r="298" s="324" customFormat="1" ht="12.75"/>
    <row r="299" s="324" customFormat="1" ht="12.75"/>
    <row r="300" s="324" customFormat="1" ht="12.75"/>
    <row r="301" s="324" customFormat="1" ht="12.75"/>
    <row r="302" s="324" customFormat="1" ht="12.75"/>
    <row r="303" s="324" customFormat="1" ht="12.75"/>
    <row r="304" s="324" customFormat="1" ht="12.75"/>
    <row r="305" s="324" customFormat="1" ht="12.75"/>
    <row r="306" s="324" customFormat="1" ht="12.75"/>
    <row r="307" s="324" customFormat="1" ht="12.75"/>
    <row r="308" s="324" customFormat="1" ht="12.75"/>
    <row r="309" s="324" customFormat="1" ht="12.75"/>
    <row r="310" s="324" customFormat="1" ht="12.75"/>
    <row r="311" s="324" customFormat="1" ht="12.75"/>
    <row r="312" s="324" customFormat="1" ht="12.75"/>
    <row r="313" s="324" customFormat="1" ht="12.75"/>
    <row r="314" s="324" customFormat="1" ht="12.75"/>
    <row r="315" s="324" customFormat="1" ht="12.75"/>
    <row r="316" s="324" customFormat="1" ht="12.75"/>
    <row r="317" s="324" customFormat="1" ht="12.75"/>
    <row r="318" s="324" customFormat="1" ht="12.75"/>
    <row r="319" s="324" customFormat="1" ht="12.75"/>
    <row r="320" s="324" customFormat="1" ht="12.75"/>
    <row r="321" s="324" customFormat="1" ht="12.75"/>
    <row r="322" s="324" customFormat="1" ht="12.75"/>
    <row r="323" s="324" customFormat="1" ht="12.75"/>
    <row r="324" s="324" customFormat="1" ht="12.75"/>
    <row r="325" s="324" customFormat="1" ht="12.75"/>
    <row r="326" s="324" customFormat="1" ht="12.75"/>
    <row r="327" s="324" customFormat="1" ht="12.75"/>
    <row r="328" s="324" customFormat="1" ht="12.75"/>
    <row r="329" s="324" customFormat="1" ht="12.75"/>
    <row r="330" s="324" customFormat="1" ht="12.75"/>
    <row r="331" s="324" customFormat="1" ht="12.75"/>
    <row r="332" s="324" customFormat="1" ht="12.75"/>
    <row r="333" s="324" customFormat="1" ht="12.75"/>
    <row r="334" s="324" customFormat="1" ht="12.75"/>
    <row r="335" s="324" customFormat="1" ht="12.75"/>
    <row r="336" s="324" customFormat="1" ht="12.75"/>
    <row r="337" s="324" customFormat="1" ht="12.75"/>
    <row r="338" s="324" customFormat="1" ht="12.75"/>
    <row r="339" s="324" customFormat="1" ht="12.75"/>
    <row r="340" s="324" customFormat="1" ht="12.75"/>
    <row r="341" s="324" customFormat="1" ht="12.75"/>
    <row r="342" s="324" customFormat="1" ht="12.75"/>
    <row r="343" s="324" customFormat="1" ht="12.75"/>
    <row r="344" s="324" customFormat="1" ht="12.75"/>
    <row r="345" s="324" customFormat="1" ht="12.75"/>
    <row r="346" s="324" customFormat="1" ht="12.75"/>
    <row r="347" s="324" customFormat="1" ht="12.75"/>
    <row r="348" s="324" customFormat="1" ht="12.75"/>
    <row r="349" s="324" customFormat="1" ht="12.75"/>
    <row r="350" s="324" customFormat="1" ht="12.75"/>
    <row r="351" s="324" customFormat="1" ht="12.75"/>
    <row r="352" s="324" customFormat="1" ht="12.75"/>
    <row r="353" s="324" customFormat="1" ht="12.75"/>
    <row r="354" s="324" customFormat="1" ht="12.75"/>
    <row r="355" s="324" customFormat="1" ht="12.75"/>
    <row r="356" s="324" customFormat="1" ht="12.75"/>
    <row r="357" s="324" customFormat="1" ht="12.75"/>
    <row r="358" s="324" customFormat="1" ht="12.75"/>
    <row r="359" s="324" customFormat="1" ht="12.75"/>
    <row r="360" s="324" customFormat="1" ht="12.75"/>
    <row r="361" s="324" customFormat="1" ht="12.75"/>
    <row r="362" s="324" customFormat="1" ht="12.75"/>
    <row r="363" s="324" customFormat="1" ht="12.75"/>
    <row r="364" s="324" customFormat="1" ht="12.75"/>
    <row r="365" s="324" customFormat="1" ht="12.75"/>
    <row r="366" s="324" customFormat="1" ht="12.75"/>
    <row r="367" s="324" customFormat="1" ht="12.75"/>
    <row r="368" s="324" customFormat="1" ht="12.75"/>
    <row r="369" s="324" customFormat="1" ht="12.75"/>
    <row r="370" s="324" customFormat="1" ht="12.75"/>
    <row r="371" s="324" customFormat="1" ht="12.75"/>
    <row r="372" s="324" customFormat="1" ht="12.75"/>
    <row r="373" s="324" customFormat="1" ht="12.75"/>
    <row r="374" s="324" customFormat="1" ht="12.75"/>
    <row r="375" s="324" customFormat="1" ht="12.75"/>
    <row r="376" s="324" customFormat="1" ht="12.75"/>
    <row r="377" s="324" customFormat="1" ht="12.75"/>
    <row r="378" s="324" customFormat="1" ht="12.75"/>
    <row r="379" s="324" customFormat="1" ht="12.75"/>
    <row r="380" s="324" customFormat="1" ht="12.75"/>
    <row r="381" s="324" customFormat="1" ht="12.75"/>
  </sheetData>
  <mergeCells count="167">
    <mergeCell ref="BW35:CB35"/>
    <mergeCell ref="A40:CB45"/>
    <mergeCell ref="AM35:AR35"/>
    <mergeCell ref="AS35:AX35"/>
    <mergeCell ref="AY35:BD35"/>
    <mergeCell ref="BE35:BJ35"/>
    <mergeCell ref="BK35:BP35"/>
    <mergeCell ref="BQ35:BV35"/>
    <mergeCell ref="A34:C34"/>
    <mergeCell ref="D34:Z34"/>
    <mergeCell ref="A35:C35"/>
    <mergeCell ref="D35:Z35"/>
    <mergeCell ref="AA35:AF35"/>
    <mergeCell ref="AG35:AL35"/>
    <mergeCell ref="AS33:AX34"/>
    <mergeCell ref="AY33:BD34"/>
    <mergeCell ref="BE33:BJ34"/>
    <mergeCell ref="BK33:BP34"/>
    <mergeCell ref="BQ33:BV34"/>
    <mergeCell ref="BW33:CB34"/>
    <mergeCell ref="AY32:BD32"/>
    <mergeCell ref="BE32:BJ32"/>
    <mergeCell ref="BK32:BP32"/>
    <mergeCell ref="BQ32:BV32"/>
    <mergeCell ref="BW32:CB32"/>
    <mergeCell ref="A33:C33"/>
    <mergeCell ref="D33:Z33"/>
    <mergeCell ref="AA33:AF34"/>
    <mergeCell ref="AG33:AL34"/>
    <mergeCell ref="AM33:AR34"/>
    <mergeCell ref="BQ30:BV31"/>
    <mergeCell ref="BW30:CB31"/>
    <mergeCell ref="A31:C31"/>
    <mergeCell ref="D31:Z31"/>
    <mergeCell ref="A32:C32"/>
    <mergeCell ref="D32:Z32"/>
    <mergeCell ref="AA32:AF32"/>
    <mergeCell ref="AG32:AL32"/>
    <mergeCell ref="AM32:AR32"/>
    <mergeCell ref="AS32:AX32"/>
    <mergeCell ref="BW29:CB29"/>
    <mergeCell ref="A30:C30"/>
    <mergeCell ref="D30:Z30"/>
    <mergeCell ref="AA30:AF31"/>
    <mergeCell ref="AG30:AL31"/>
    <mergeCell ref="AM30:AR31"/>
    <mergeCell ref="AS30:AX31"/>
    <mergeCell ref="AY30:BD31"/>
    <mergeCell ref="BE30:BJ31"/>
    <mergeCell ref="BK30:BP31"/>
    <mergeCell ref="AM29:AR29"/>
    <mergeCell ref="AS29:AX29"/>
    <mergeCell ref="AY29:BD29"/>
    <mergeCell ref="BE29:BJ29"/>
    <mergeCell ref="BK29:BP29"/>
    <mergeCell ref="BQ29:BV29"/>
    <mergeCell ref="A28:C28"/>
    <mergeCell ref="D28:Z28"/>
    <mergeCell ref="A29:C29"/>
    <mergeCell ref="D29:Z29"/>
    <mergeCell ref="AA29:AF29"/>
    <mergeCell ref="AG29:AL29"/>
    <mergeCell ref="AS27:AX28"/>
    <mergeCell ref="AY27:BD28"/>
    <mergeCell ref="BE27:BJ28"/>
    <mergeCell ref="BK27:BP28"/>
    <mergeCell ref="BQ27:BV28"/>
    <mergeCell ref="BW27:CB28"/>
    <mergeCell ref="AY26:BD26"/>
    <mergeCell ref="BE26:BJ26"/>
    <mergeCell ref="BK26:BP26"/>
    <mergeCell ref="BQ26:BV26"/>
    <mergeCell ref="BW26:CB26"/>
    <mergeCell ref="A27:C27"/>
    <mergeCell ref="D27:Z27"/>
    <mergeCell ref="AA27:AF28"/>
    <mergeCell ref="AG27:AL28"/>
    <mergeCell ref="AM27:AR28"/>
    <mergeCell ref="BQ24:BV25"/>
    <mergeCell ref="BW24:CB25"/>
    <mergeCell ref="A25:C25"/>
    <mergeCell ref="D25:Z25"/>
    <mergeCell ref="A26:C26"/>
    <mergeCell ref="D26:Z26"/>
    <mergeCell ref="AA26:AF26"/>
    <mergeCell ref="AG26:AL26"/>
    <mergeCell ref="AM26:AR26"/>
    <mergeCell ref="AS26:AX26"/>
    <mergeCell ref="BW23:CB23"/>
    <mergeCell ref="A24:C24"/>
    <mergeCell ref="D24:Z24"/>
    <mergeCell ref="AA24:AF25"/>
    <mergeCell ref="AG24:AL25"/>
    <mergeCell ref="AM24:AR25"/>
    <mergeCell ref="AS24:AX25"/>
    <mergeCell ref="AY24:BD25"/>
    <mergeCell ref="BE24:BJ25"/>
    <mergeCell ref="BK24:BP25"/>
    <mergeCell ref="AM23:AR23"/>
    <mergeCell ref="AS23:AX23"/>
    <mergeCell ref="AY23:BD23"/>
    <mergeCell ref="BE23:BJ23"/>
    <mergeCell ref="BK23:BP23"/>
    <mergeCell ref="BQ23:BV23"/>
    <mergeCell ref="A22:C22"/>
    <mergeCell ref="D22:Z22"/>
    <mergeCell ref="A23:C23"/>
    <mergeCell ref="D23:Z23"/>
    <mergeCell ref="AA23:AF23"/>
    <mergeCell ref="AG23:AL23"/>
    <mergeCell ref="AS21:AX22"/>
    <mergeCell ref="AY21:BD22"/>
    <mergeCell ref="BE21:BJ22"/>
    <mergeCell ref="BK21:BP22"/>
    <mergeCell ref="BQ21:BV22"/>
    <mergeCell ref="BW21:CB22"/>
    <mergeCell ref="AY20:BD20"/>
    <mergeCell ref="BE20:BJ20"/>
    <mergeCell ref="BK20:BP20"/>
    <mergeCell ref="BQ20:BV20"/>
    <mergeCell ref="BW20:CB20"/>
    <mergeCell ref="A21:C21"/>
    <mergeCell ref="D21:Z21"/>
    <mergeCell ref="AA21:AF22"/>
    <mergeCell ref="AG21:AL22"/>
    <mergeCell ref="AM21:AR22"/>
    <mergeCell ref="BE19:BJ19"/>
    <mergeCell ref="BK19:BP19"/>
    <mergeCell ref="BQ19:BV19"/>
    <mergeCell ref="BW19:CB19"/>
    <mergeCell ref="A20:C20"/>
    <mergeCell ref="D20:Z20"/>
    <mergeCell ref="AA20:AF20"/>
    <mergeCell ref="AG20:AL20"/>
    <mergeCell ref="AM20:AR20"/>
    <mergeCell ref="AS20:AX20"/>
    <mergeCell ref="BE18:BJ18"/>
    <mergeCell ref="BK18:BP18"/>
    <mergeCell ref="BQ18:BV18"/>
    <mergeCell ref="BW18:CB18"/>
    <mergeCell ref="A19:Z19"/>
    <mergeCell ref="AA19:AF19"/>
    <mergeCell ref="AG19:AL19"/>
    <mergeCell ref="AM19:AR19"/>
    <mergeCell ref="AS19:AX19"/>
    <mergeCell ref="AY19:BD19"/>
    <mergeCell ref="A18:Z18"/>
    <mergeCell ref="AA18:AF18"/>
    <mergeCell ref="AG18:AL18"/>
    <mergeCell ref="AM18:AR18"/>
    <mergeCell ref="AS18:AX18"/>
    <mergeCell ref="AY18:BD18"/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0:CB10"/>
    <mergeCell ref="A11:CB11"/>
    <mergeCell ref="A12:CB12"/>
    <mergeCell ref="A15:Z15"/>
    <mergeCell ref="AA15:AR15"/>
    <mergeCell ref="AS15:BJ15"/>
    <mergeCell ref="BK15:CB15"/>
  </mergeCells>
  <pageMargins left="0.78740157480314965" right="0.39370078740157483" top="0.59055118110236227" bottom="0.39370078740157483" header="0.27559055118110237" footer="0.27559055118110237"/>
  <pageSetup paperSize="9" scale="95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A33A-5F82-48A2-8443-4A5F462AA782}">
  <sheetPr>
    <tabColor indexed="48"/>
  </sheetPr>
  <dimension ref="A1:CB43"/>
  <sheetViews>
    <sheetView view="pageBreakPreview" zoomScale="130" zoomScaleNormal="100" zoomScaleSheetLayoutView="130" workbookViewId="0">
      <selection activeCell="BB31" sqref="BB31:BJ32"/>
    </sheetView>
  </sheetViews>
  <sheetFormatPr defaultColWidth="1.140625" defaultRowHeight="15.75"/>
  <cols>
    <col min="1" max="16384" width="1.140625" style="257"/>
  </cols>
  <sheetData>
    <row r="1" spans="1:80" s="262" customFormat="1" ht="11.25">
      <c r="BJ1" s="247"/>
      <c r="CB1" s="247" t="s">
        <v>396</v>
      </c>
    </row>
    <row r="2" spans="1:80" s="262" customFormat="1" ht="11.25">
      <c r="BJ2" s="247"/>
      <c r="CB2" s="247" t="s">
        <v>308</v>
      </c>
    </row>
    <row r="3" spans="1:80" s="262" customFormat="1" ht="11.25">
      <c r="BJ3" s="247"/>
      <c r="CB3" s="247" t="s">
        <v>309</v>
      </c>
    </row>
    <row r="4" spans="1:80" s="262" customFormat="1" ht="11.25">
      <c r="BJ4" s="247"/>
      <c r="CB4" s="247" t="s">
        <v>310</v>
      </c>
    </row>
    <row r="5" spans="1:80" s="262" customFormat="1" ht="11.25">
      <c r="CB5" s="247" t="s">
        <v>311</v>
      </c>
    </row>
    <row r="6" spans="1:80" s="262" customFormat="1" ht="11.25">
      <c r="CB6" s="263" t="s">
        <v>312</v>
      </c>
    </row>
    <row r="7" spans="1:80" s="299" customFormat="1" ht="15"/>
    <row r="8" spans="1:80" s="299" customFormat="1" ht="15"/>
    <row r="9" spans="1:80" s="299" customFormat="1" ht="15"/>
    <row r="10" spans="1:80" s="292" customFormat="1" ht="16.5">
      <c r="A10" s="290" t="s">
        <v>313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</row>
    <row r="11" spans="1:80" s="292" customFormat="1" ht="16.5">
      <c r="A11" s="290" t="s">
        <v>397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</row>
    <row r="12" spans="1:80" s="299" customFormat="1" ht="15"/>
    <row r="13" spans="1:80" s="299" customFormat="1" ht="15"/>
    <row r="14" spans="1:80" s="324" customFormat="1" ht="12.75">
      <c r="A14" s="321" t="s">
        <v>370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3"/>
      <c r="AD14" s="321" t="s">
        <v>398</v>
      </c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3"/>
      <c r="BB14" s="321" t="s">
        <v>372</v>
      </c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3"/>
    </row>
    <row r="15" spans="1:80" s="324" customFormat="1" ht="12.75">
      <c r="A15" s="325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7"/>
      <c r="AD15" s="325" t="s">
        <v>399</v>
      </c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7"/>
      <c r="BB15" s="325" t="s">
        <v>375</v>
      </c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7"/>
    </row>
    <row r="16" spans="1:80" s="324" customFormat="1" ht="12.75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7"/>
      <c r="AD16" s="321" t="s">
        <v>363</v>
      </c>
      <c r="AE16" s="322"/>
      <c r="AF16" s="322"/>
      <c r="AG16" s="322"/>
      <c r="AH16" s="322"/>
      <c r="AI16" s="322"/>
      <c r="AJ16" s="322"/>
      <c r="AK16" s="323"/>
      <c r="AL16" s="321" t="s">
        <v>378</v>
      </c>
      <c r="AM16" s="322"/>
      <c r="AN16" s="322"/>
      <c r="AO16" s="322"/>
      <c r="AP16" s="322"/>
      <c r="AQ16" s="322"/>
      <c r="AR16" s="322"/>
      <c r="AS16" s="323"/>
      <c r="AT16" s="321" t="s">
        <v>365</v>
      </c>
      <c r="AU16" s="322"/>
      <c r="AV16" s="322"/>
      <c r="AW16" s="322"/>
      <c r="AX16" s="322"/>
      <c r="AY16" s="322"/>
      <c r="AZ16" s="322"/>
      <c r="BA16" s="323"/>
      <c r="BB16" s="321" t="s">
        <v>363</v>
      </c>
      <c r="BC16" s="322"/>
      <c r="BD16" s="322"/>
      <c r="BE16" s="322"/>
      <c r="BF16" s="322"/>
      <c r="BG16" s="322"/>
      <c r="BH16" s="322"/>
      <c r="BI16" s="322"/>
      <c r="BJ16" s="323"/>
      <c r="BK16" s="321" t="s">
        <v>378</v>
      </c>
      <c r="BL16" s="322"/>
      <c r="BM16" s="322"/>
      <c r="BN16" s="322"/>
      <c r="BO16" s="322"/>
      <c r="BP16" s="322"/>
      <c r="BQ16" s="322"/>
      <c r="BR16" s="322"/>
      <c r="BS16" s="323"/>
      <c r="BT16" s="321" t="s">
        <v>365</v>
      </c>
      <c r="BU16" s="322"/>
      <c r="BV16" s="322"/>
      <c r="BW16" s="322"/>
      <c r="BX16" s="322"/>
      <c r="BY16" s="322"/>
      <c r="BZ16" s="322"/>
      <c r="CA16" s="322"/>
      <c r="CB16" s="323"/>
    </row>
    <row r="17" spans="1:80" s="324" customFormat="1" ht="12.75">
      <c r="A17" s="328"/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30"/>
      <c r="AD17" s="328"/>
      <c r="AE17" s="329"/>
      <c r="AF17" s="329"/>
      <c r="AG17" s="329"/>
      <c r="AH17" s="329"/>
      <c r="AI17" s="329"/>
      <c r="AJ17" s="329"/>
      <c r="AK17" s="330"/>
      <c r="AL17" s="328" t="s">
        <v>379</v>
      </c>
      <c r="AM17" s="329"/>
      <c r="AN17" s="329"/>
      <c r="AO17" s="329"/>
      <c r="AP17" s="329"/>
      <c r="AQ17" s="329"/>
      <c r="AR17" s="329"/>
      <c r="AS17" s="330"/>
      <c r="AT17" s="328" t="s">
        <v>380</v>
      </c>
      <c r="AU17" s="329"/>
      <c r="AV17" s="329"/>
      <c r="AW17" s="329"/>
      <c r="AX17" s="329"/>
      <c r="AY17" s="329"/>
      <c r="AZ17" s="329"/>
      <c r="BA17" s="330"/>
      <c r="BB17" s="328"/>
      <c r="BC17" s="329"/>
      <c r="BD17" s="329"/>
      <c r="BE17" s="329"/>
      <c r="BF17" s="329"/>
      <c r="BG17" s="329"/>
      <c r="BH17" s="329"/>
      <c r="BI17" s="329"/>
      <c r="BJ17" s="330"/>
      <c r="BK17" s="328" t="s">
        <v>379</v>
      </c>
      <c r="BL17" s="329"/>
      <c r="BM17" s="329"/>
      <c r="BN17" s="329"/>
      <c r="BO17" s="329"/>
      <c r="BP17" s="329"/>
      <c r="BQ17" s="329"/>
      <c r="BR17" s="329"/>
      <c r="BS17" s="330"/>
      <c r="BT17" s="328" t="s">
        <v>380</v>
      </c>
      <c r="BU17" s="329"/>
      <c r="BV17" s="329"/>
      <c r="BW17" s="329"/>
      <c r="BX17" s="329"/>
      <c r="BY17" s="329"/>
      <c r="BZ17" s="329"/>
      <c r="CA17" s="329"/>
      <c r="CB17" s="330"/>
    </row>
    <row r="18" spans="1:80" s="324" customFormat="1" ht="18" customHeight="1">
      <c r="A18" s="334" t="s">
        <v>1</v>
      </c>
      <c r="B18" s="334"/>
      <c r="C18" s="334"/>
      <c r="D18" s="335" t="s">
        <v>381</v>
      </c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6">
        <v>35</v>
      </c>
      <c r="AE18" s="336"/>
      <c r="AF18" s="336"/>
      <c r="AG18" s="336"/>
      <c r="AH18" s="336"/>
      <c r="AI18" s="336"/>
      <c r="AJ18" s="336"/>
      <c r="AK18" s="336"/>
      <c r="AL18" s="336">
        <v>0</v>
      </c>
      <c r="AM18" s="336"/>
      <c r="AN18" s="336"/>
      <c r="AO18" s="336"/>
      <c r="AP18" s="336"/>
      <c r="AQ18" s="336"/>
      <c r="AR18" s="336"/>
      <c r="AS18" s="336"/>
      <c r="AT18" s="336">
        <v>0</v>
      </c>
      <c r="AU18" s="336"/>
      <c r="AV18" s="336"/>
      <c r="AW18" s="336"/>
      <c r="AX18" s="336"/>
      <c r="AY18" s="336"/>
      <c r="AZ18" s="336"/>
      <c r="BA18" s="336"/>
      <c r="BB18" s="336">
        <v>194</v>
      </c>
      <c r="BC18" s="336"/>
      <c r="BD18" s="336"/>
      <c r="BE18" s="336"/>
      <c r="BF18" s="336"/>
      <c r="BG18" s="336"/>
      <c r="BH18" s="336"/>
      <c r="BI18" s="336"/>
      <c r="BJ18" s="336"/>
      <c r="BK18" s="336">
        <v>0</v>
      </c>
      <c r="BL18" s="336"/>
      <c r="BM18" s="336"/>
      <c r="BN18" s="336"/>
      <c r="BO18" s="336"/>
      <c r="BP18" s="336"/>
      <c r="BQ18" s="336"/>
      <c r="BR18" s="336"/>
      <c r="BS18" s="336"/>
      <c r="BT18" s="336">
        <v>0</v>
      </c>
      <c r="BU18" s="336"/>
      <c r="BV18" s="336"/>
      <c r="BW18" s="336"/>
      <c r="BX18" s="336"/>
      <c r="BY18" s="336"/>
      <c r="BZ18" s="336"/>
      <c r="CA18" s="336"/>
      <c r="CB18" s="336"/>
    </row>
    <row r="19" spans="1:80" s="324" customFormat="1" ht="12.75">
      <c r="A19" s="334"/>
      <c r="B19" s="334"/>
      <c r="C19" s="334"/>
      <c r="D19" s="335" t="s">
        <v>382</v>
      </c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6">
        <v>22</v>
      </c>
      <c r="AE19" s="336"/>
      <c r="AF19" s="336"/>
      <c r="AG19" s="336"/>
      <c r="AH19" s="336"/>
      <c r="AI19" s="336"/>
      <c r="AJ19" s="336"/>
      <c r="AK19" s="336"/>
      <c r="AL19" s="336">
        <v>0</v>
      </c>
      <c r="AM19" s="336"/>
      <c r="AN19" s="336"/>
      <c r="AO19" s="336"/>
      <c r="AP19" s="336"/>
      <c r="AQ19" s="336"/>
      <c r="AR19" s="336"/>
      <c r="AS19" s="336"/>
      <c r="AT19" s="336">
        <v>0</v>
      </c>
      <c r="AU19" s="336"/>
      <c r="AV19" s="336"/>
      <c r="AW19" s="336"/>
      <c r="AX19" s="336"/>
      <c r="AY19" s="336"/>
      <c r="AZ19" s="336"/>
      <c r="BA19" s="336"/>
      <c r="BB19" s="336">
        <v>109</v>
      </c>
      <c r="BC19" s="336"/>
      <c r="BD19" s="336"/>
      <c r="BE19" s="336"/>
      <c r="BF19" s="336"/>
      <c r="BG19" s="336"/>
      <c r="BH19" s="336"/>
      <c r="BI19" s="336"/>
      <c r="BJ19" s="336"/>
      <c r="BK19" s="336">
        <v>0</v>
      </c>
      <c r="BL19" s="336"/>
      <c r="BM19" s="336"/>
      <c r="BN19" s="336"/>
      <c r="BO19" s="336"/>
      <c r="BP19" s="336"/>
      <c r="BQ19" s="336"/>
      <c r="BR19" s="336"/>
      <c r="BS19" s="336"/>
      <c r="BT19" s="336">
        <v>0</v>
      </c>
      <c r="BU19" s="336"/>
      <c r="BV19" s="336"/>
      <c r="BW19" s="336"/>
      <c r="BX19" s="336"/>
      <c r="BY19" s="336"/>
      <c r="BZ19" s="336"/>
      <c r="CA19" s="336"/>
      <c r="CB19" s="336"/>
    </row>
    <row r="20" spans="1:80" s="324" customFormat="1" ht="12.75">
      <c r="A20" s="334"/>
      <c r="B20" s="334"/>
      <c r="C20" s="334"/>
      <c r="D20" s="335" t="s">
        <v>383</v>
      </c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36"/>
      <c r="BV20" s="336"/>
      <c r="BW20" s="336"/>
      <c r="BX20" s="336"/>
      <c r="BY20" s="336"/>
      <c r="BZ20" s="336"/>
      <c r="CA20" s="336"/>
      <c r="CB20" s="336"/>
    </row>
    <row r="21" spans="1:80" s="324" customFormat="1" ht="18" customHeight="1">
      <c r="A21" s="334" t="s">
        <v>8</v>
      </c>
      <c r="B21" s="334"/>
      <c r="C21" s="334"/>
      <c r="D21" s="335" t="s">
        <v>384</v>
      </c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6">
        <v>12</v>
      </c>
      <c r="AE21" s="336"/>
      <c r="AF21" s="336"/>
      <c r="AG21" s="336"/>
      <c r="AH21" s="336"/>
      <c r="AI21" s="336"/>
      <c r="AJ21" s="336"/>
      <c r="AK21" s="336"/>
      <c r="AL21" s="336">
        <v>0</v>
      </c>
      <c r="AM21" s="336"/>
      <c r="AN21" s="336"/>
      <c r="AO21" s="336"/>
      <c r="AP21" s="336"/>
      <c r="AQ21" s="336"/>
      <c r="AR21" s="336"/>
      <c r="AS21" s="336"/>
      <c r="AT21" s="336">
        <v>0</v>
      </c>
      <c r="AU21" s="336"/>
      <c r="AV21" s="336"/>
      <c r="AW21" s="336"/>
      <c r="AX21" s="336"/>
      <c r="AY21" s="336"/>
      <c r="AZ21" s="336"/>
      <c r="BA21" s="336"/>
      <c r="BB21" s="336">
        <v>796.4</v>
      </c>
      <c r="BC21" s="336"/>
      <c r="BD21" s="336"/>
      <c r="BE21" s="336"/>
      <c r="BF21" s="336"/>
      <c r="BG21" s="336"/>
      <c r="BH21" s="336"/>
      <c r="BI21" s="336"/>
      <c r="BJ21" s="336"/>
      <c r="BK21" s="336">
        <v>0</v>
      </c>
      <c r="BL21" s="336"/>
      <c r="BM21" s="336"/>
      <c r="BN21" s="336"/>
      <c r="BO21" s="336"/>
      <c r="BP21" s="336"/>
      <c r="BQ21" s="336"/>
      <c r="BR21" s="336"/>
      <c r="BS21" s="336"/>
      <c r="BT21" s="336">
        <v>0</v>
      </c>
      <c r="BU21" s="336"/>
      <c r="BV21" s="336"/>
      <c r="BW21" s="336"/>
      <c r="BX21" s="336"/>
      <c r="BY21" s="336"/>
      <c r="BZ21" s="336"/>
      <c r="CA21" s="336"/>
      <c r="CB21" s="336"/>
    </row>
    <row r="22" spans="1:80" s="324" customFormat="1" ht="12.75">
      <c r="A22" s="334"/>
      <c r="B22" s="334"/>
      <c r="C22" s="334"/>
      <c r="D22" s="335" t="s">
        <v>382</v>
      </c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6">
        <v>0</v>
      </c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>
        <v>0</v>
      </c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336"/>
      <c r="CB22" s="336"/>
    </row>
    <row r="23" spans="1:80" s="324" customFormat="1" ht="12.75">
      <c r="A23" s="334"/>
      <c r="B23" s="334"/>
      <c r="C23" s="334"/>
      <c r="D23" s="335" t="s">
        <v>385</v>
      </c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36"/>
      <c r="BV23" s="336"/>
      <c r="BW23" s="336"/>
      <c r="BX23" s="336"/>
      <c r="BY23" s="336"/>
      <c r="BZ23" s="336"/>
      <c r="CA23" s="336"/>
      <c r="CB23" s="336"/>
    </row>
    <row r="24" spans="1:80" s="324" customFormat="1" ht="18" customHeight="1">
      <c r="A24" s="334" t="s">
        <v>13</v>
      </c>
      <c r="B24" s="334"/>
      <c r="C24" s="334"/>
      <c r="D24" s="335" t="s">
        <v>386</v>
      </c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6">
        <v>1</v>
      </c>
      <c r="AE24" s="336"/>
      <c r="AF24" s="336"/>
      <c r="AG24" s="336"/>
      <c r="AH24" s="336"/>
      <c r="AI24" s="336"/>
      <c r="AJ24" s="336"/>
      <c r="AK24" s="336"/>
      <c r="AL24" s="336">
        <v>0</v>
      </c>
      <c r="AM24" s="336"/>
      <c r="AN24" s="336"/>
      <c r="AO24" s="336"/>
      <c r="AP24" s="336"/>
      <c r="AQ24" s="336"/>
      <c r="AR24" s="336"/>
      <c r="AS24" s="336"/>
      <c r="AT24" s="336">
        <v>0</v>
      </c>
      <c r="AU24" s="336"/>
      <c r="AV24" s="336"/>
      <c r="AW24" s="336"/>
      <c r="AX24" s="336"/>
      <c r="AY24" s="336"/>
      <c r="AZ24" s="336"/>
      <c r="BA24" s="336"/>
      <c r="BB24" s="336">
        <v>430.9</v>
      </c>
      <c r="BC24" s="336"/>
      <c r="BD24" s="336"/>
      <c r="BE24" s="336"/>
      <c r="BF24" s="336"/>
      <c r="BG24" s="336"/>
      <c r="BH24" s="336"/>
      <c r="BI24" s="336"/>
      <c r="BJ24" s="336"/>
      <c r="BK24" s="336">
        <v>0</v>
      </c>
      <c r="BL24" s="336"/>
      <c r="BM24" s="336"/>
      <c r="BN24" s="336"/>
      <c r="BO24" s="336"/>
      <c r="BP24" s="336"/>
      <c r="BQ24" s="336"/>
      <c r="BR24" s="336"/>
      <c r="BS24" s="336"/>
      <c r="BT24" s="336">
        <v>0</v>
      </c>
      <c r="BU24" s="336"/>
      <c r="BV24" s="336"/>
      <c r="BW24" s="336"/>
      <c r="BX24" s="336"/>
      <c r="BY24" s="336"/>
      <c r="BZ24" s="336"/>
      <c r="CA24" s="336"/>
      <c r="CB24" s="336"/>
    </row>
    <row r="25" spans="1:80" s="324" customFormat="1" ht="12.75">
      <c r="A25" s="334"/>
      <c r="B25" s="334"/>
      <c r="C25" s="334"/>
      <c r="D25" s="337" t="s">
        <v>382</v>
      </c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6">
        <v>0</v>
      </c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>
        <v>0</v>
      </c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</row>
    <row r="26" spans="1:80" s="324" customFormat="1" ht="12.75">
      <c r="A26" s="334"/>
      <c r="B26" s="334"/>
      <c r="C26" s="334"/>
      <c r="D26" s="335" t="s">
        <v>387</v>
      </c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</row>
    <row r="27" spans="1:80" s="324" customFormat="1" ht="18" customHeight="1">
      <c r="A27" s="334" t="s">
        <v>388</v>
      </c>
      <c r="B27" s="334"/>
      <c r="C27" s="334"/>
      <c r="D27" s="335" t="s">
        <v>389</v>
      </c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6">
        <v>0</v>
      </c>
      <c r="AE27" s="336"/>
      <c r="AF27" s="336"/>
      <c r="AG27" s="336"/>
      <c r="AH27" s="336"/>
      <c r="AI27" s="336"/>
      <c r="AJ27" s="336"/>
      <c r="AK27" s="336"/>
      <c r="AL27" s="336">
        <v>0</v>
      </c>
      <c r="AM27" s="336"/>
      <c r="AN27" s="336"/>
      <c r="AO27" s="336"/>
      <c r="AP27" s="336"/>
      <c r="AQ27" s="336"/>
      <c r="AR27" s="336"/>
      <c r="AS27" s="336"/>
      <c r="AT27" s="336">
        <v>0</v>
      </c>
      <c r="AU27" s="336"/>
      <c r="AV27" s="336"/>
      <c r="AW27" s="336"/>
      <c r="AX27" s="336"/>
      <c r="AY27" s="336"/>
      <c r="AZ27" s="336"/>
      <c r="BA27" s="336"/>
      <c r="BB27" s="336">
        <v>0</v>
      </c>
      <c r="BC27" s="336"/>
      <c r="BD27" s="336"/>
      <c r="BE27" s="336"/>
      <c r="BF27" s="336"/>
      <c r="BG27" s="336"/>
      <c r="BH27" s="336"/>
      <c r="BI27" s="336"/>
      <c r="BJ27" s="336"/>
      <c r="BK27" s="336">
        <v>0</v>
      </c>
      <c r="BL27" s="336"/>
      <c r="BM27" s="336"/>
      <c r="BN27" s="336"/>
      <c r="BO27" s="336"/>
      <c r="BP27" s="336"/>
      <c r="BQ27" s="336"/>
      <c r="BR27" s="336"/>
      <c r="BS27" s="336"/>
      <c r="BT27" s="336">
        <v>0</v>
      </c>
      <c r="BU27" s="336"/>
      <c r="BV27" s="336"/>
      <c r="BW27" s="336"/>
      <c r="BX27" s="336"/>
      <c r="BY27" s="336"/>
      <c r="BZ27" s="336"/>
      <c r="CA27" s="336"/>
      <c r="CB27" s="336"/>
    </row>
    <row r="28" spans="1:80" s="324" customFormat="1" ht="12.75">
      <c r="A28" s="334"/>
      <c r="B28" s="334"/>
      <c r="C28" s="334"/>
      <c r="D28" s="337" t="s">
        <v>382</v>
      </c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6"/>
    </row>
    <row r="29" spans="1:80" s="324" customFormat="1" ht="12.75">
      <c r="A29" s="334"/>
      <c r="B29" s="334"/>
      <c r="C29" s="334"/>
      <c r="D29" s="335" t="s">
        <v>387</v>
      </c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36"/>
      <c r="BK29" s="336"/>
      <c r="BL29" s="336"/>
      <c r="BM29" s="336"/>
      <c r="BN29" s="336"/>
      <c r="BO29" s="336"/>
      <c r="BP29" s="336"/>
      <c r="BQ29" s="336"/>
      <c r="BR29" s="336"/>
      <c r="BS29" s="336"/>
      <c r="BT29" s="336"/>
      <c r="BU29" s="336"/>
      <c r="BV29" s="336"/>
      <c r="BW29" s="336"/>
      <c r="BX29" s="336"/>
      <c r="BY29" s="336"/>
      <c r="BZ29" s="336"/>
      <c r="CA29" s="336"/>
      <c r="CB29" s="336"/>
    </row>
    <row r="30" spans="1:80" s="324" customFormat="1" ht="18" customHeight="1">
      <c r="A30" s="334" t="s">
        <v>390</v>
      </c>
      <c r="B30" s="334"/>
      <c r="C30" s="334"/>
      <c r="D30" s="335" t="s">
        <v>391</v>
      </c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6">
        <v>0</v>
      </c>
      <c r="AE30" s="336"/>
      <c r="AF30" s="336"/>
      <c r="AG30" s="336"/>
      <c r="AH30" s="336"/>
      <c r="AI30" s="336"/>
      <c r="AJ30" s="336"/>
      <c r="AK30" s="336"/>
      <c r="AL30" s="336">
        <v>0</v>
      </c>
      <c r="AM30" s="336"/>
      <c r="AN30" s="336"/>
      <c r="AO30" s="336"/>
      <c r="AP30" s="336"/>
      <c r="AQ30" s="336"/>
      <c r="AR30" s="336"/>
      <c r="AS30" s="336"/>
      <c r="AT30" s="336">
        <v>0</v>
      </c>
      <c r="AU30" s="336"/>
      <c r="AV30" s="336"/>
      <c r="AW30" s="336"/>
      <c r="AX30" s="336"/>
      <c r="AY30" s="336"/>
      <c r="AZ30" s="336"/>
      <c r="BA30" s="336"/>
      <c r="BB30" s="336">
        <v>0</v>
      </c>
      <c r="BC30" s="336"/>
      <c r="BD30" s="336"/>
      <c r="BE30" s="336"/>
      <c r="BF30" s="336"/>
      <c r="BG30" s="336"/>
      <c r="BH30" s="336"/>
      <c r="BI30" s="336"/>
      <c r="BJ30" s="336"/>
      <c r="BK30" s="336">
        <v>0</v>
      </c>
      <c r="BL30" s="336"/>
      <c r="BM30" s="336"/>
      <c r="BN30" s="336"/>
      <c r="BO30" s="336"/>
      <c r="BP30" s="336"/>
      <c r="BQ30" s="336"/>
      <c r="BR30" s="336"/>
      <c r="BS30" s="336"/>
      <c r="BT30" s="336">
        <v>0</v>
      </c>
      <c r="BU30" s="336"/>
      <c r="BV30" s="336"/>
      <c r="BW30" s="336"/>
      <c r="BX30" s="336"/>
      <c r="BY30" s="336"/>
      <c r="BZ30" s="336"/>
      <c r="CA30" s="336"/>
      <c r="CB30" s="336"/>
    </row>
    <row r="31" spans="1:80" s="324" customFormat="1" ht="12.75">
      <c r="A31" s="334"/>
      <c r="B31" s="334"/>
      <c r="C31" s="334"/>
      <c r="D31" s="337" t="s">
        <v>382</v>
      </c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6"/>
      <c r="BN31" s="336"/>
      <c r="BO31" s="336"/>
      <c r="BP31" s="336"/>
      <c r="BQ31" s="336"/>
      <c r="BR31" s="336"/>
      <c r="BS31" s="336"/>
      <c r="BT31" s="336"/>
      <c r="BU31" s="336"/>
      <c r="BV31" s="336"/>
      <c r="BW31" s="336"/>
      <c r="BX31" s="336"/>
      <c r="BY31" s="336"/>
      <c r="BZ31" s="336"/>
      <c r="CA31" s="336"/>
      <c r="CB31" s="336"/>
    </row>
    <row r="32" spans="1:80" s="324" customFormat="1" ht="12.75">
      <c r="A32" s="334"/>
      <c r="B32" s="334"/>
      <c r="C32" s="334"/>
      <c r="D32" s="335" t="s">
        <v>387</v>
      </c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36"/>
      <c r="BV32" s="336"/>
      <c r="BW32" s="336"/>
      <c r="BX32" s="336"/>
      <c r="BY32" s="336"/>
      <c r="BZ32" s="336"/>
      <c r="CA32" s="336"/>
      <c r="CB32" s="336"/>
    </row>
    <row r="33" spans="1:80" s="324" customFormat="1" ht="18" customHeight="1">
      <c r="A33" s="334" t="s">
        <v>392</v>
      </c>
      <c r="B33" s="334"/>
      <c r="C33" s="334"/>
      <c r="D33" s="335" t="s">
        <v>393</v>
      </c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6">
        <v>0</v>
      </c>
      <c r="AE33" s="336"/>
      <c r="AF33" s="336"/>
      <c r="AG33" s="336"/>
      <c r="AH33" s="336"/>
      <c r="AI33" s="336"/>
      <c r="AJ33" s="336"/>
      <c r="AK33" s="336"/>
      <c r="AL33" s="336">
        <v>0</v>
      </c>
      <c r="AM33" s="336"/>
      <c r="AN33" s="336"/>
      <c r="AO33" s="336"/>
      <c r="AP33" s="336"/>
      <c r="AQ33" s="336"/>
      <c r="AR33" s="336"/>
      <c r="AS33" s="336"/>
      <c r="AT33" s="336">
        <v>0</v>
      </c>
      <c r="AU33" s="336"/>
      <c r="AV33" s="336"/>
      <c r="AW33" s="336"/>
      <c r="AX33" s="336"/>
      <c r="AY33" s="336"/>
      <c r="AZ33" s="336"/>
      <c r="BA33" s="336"/>
      <c r="BB33" s="336">
        <v>0</v>
      </c>
      <c r="BC33" s="336"/>
      <c r="BD33" s="336"/>
      <c r="BE33" s="336"/>
      <c r="BF33" s="336"/>
      <c r="BG33" s="336"/>
      <c r="BH33" s="336"/>
      <c r="BI33" s="336"/>
      <c r="BJ33" s="336"/>
      <c r="BK33" s="336">
        <v>0</v>
      </c>
      <c r="BL33" s="336"/>
      <c r="BM33" s="336"/>
      <c r="BN33" s="336"/>
      <c r="BO33" s="336"/>
      <c r="BP33" s="336"/>
      <c r="BQ33" s="336"/>
      <c r="BR33" s="336"/>
      <c r="BS33" s="336"/>
      <c r="BT33" s="336">
        <v>0</v>
      </c>
      <c r="BU33" s="336"/>
      <c r="BV33" s="336"/>
      <c r="BW33" s="336"/>
      <c r="BX33" s="336"/>
      <c r="BY33" s="336"/>
      <c r="BZ33" s="336"/>
      <c r="CA33" s="336"/>
      <c r="CB33" s="336"/>
    </row>
    <row r="34" spans="1:80" s="324" customFormat="1" ht="12.75"/>
    <row r="35" spans="1:80" s="324" customFormat="1" ht="12.75"/>
    <row r="36" spans="1:80" s="324" customFormat="1" ht="12.75">
      <c r="A36" s="331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</row>
    <row r="37" spans="1:80" s="262" customFormat="1" ht="11.25">
      <c r="A37" s="262" t="s">
        <v>394</v>
      </c>
    </row>
    <row r="38" spans="1:80" s="262" customFormat="1" ht="11.25" customHeight="1">
      <c r="A38" s="332" t="s">
        <v>395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</row>
    <row r="39" spans="1:80" s="262" customFormat="1" ht="11.25">
      <c r="A39" s="332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</row>
    <row r="40" spans="1:80" s="262" customFormat="1" ht="11.25">
      <c r="A40" s="332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</row>
    <row r="41" spans="1:80" s="262" customFormat="1" ht="11.25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</row>
    <row r="42" spans="1:80" s="262" customFormat="1" ht="11.25">
      <c r="A42" s="332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/>
      <c r="CA42" s="332"/>
      <c r="CB42" s="332"/>
    </row>
    <row r="43" spans="1:80" s="333" customFormat="1" ht="12.75">
      <c r="A43" s="332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2"/>
      <c r="BR43" s="332"/>
      <c r="BS43" s="332"/>
      <c r="BT43" s="332"/>
      <c r="BU43" s="332"/>
      <c r="BV43" s="332"/>
      <c r="BW43" s="332"/>
      <c r="BX43" s="332"/>
      <c r="BY43" s="332"/>
      <c r="BZ43" s="332"/>
      <c r="CA43" s="332"/>
      <c r="CB43" s="332"/>
    </row>
  </sheetData>
  <mergeCells count="121">
    <mergeCell ref="AT33:BA33"/>
    <mergeCell ref="BB33:BJ33"/>
    <mergeCell ref="BK33:BS33"/>
    <mergeCell ref="BT33:CB33"/>
    <mergeCell ref="A38:CB43"/>
    <mergeCell ref="A32:C32"/>
    <mergeCell ref="D32:AC32"/>
    <mergeCell ref="A33:C33"/>
    <mergeCell ref="D33:AC33"/>
    <mergeCell ref="AD33:AK33"/>
    <mergeCell ref="AL33:AS33"/>
    <mergeCell ref="BK30:BS30"/>
    <mergeCell ref="BT30:CB30"/>
    <mergeCell ref="A31:C31"/>
    <mergeCell ref="D31:AC31"/>
    <mergeCell ref="AD31:AK32"/>
    <mergeCell ref="AL31:AS32"/>
    <mergeCell ref="AT31:BA32"/>
    <mergeCell ref="BB31:BJ32"/>
    <mergeCell ref="BK31:BS32"/>
    <mergeCell ref="BT31:CB32"/>
    <mergeCell ref="BK28:BS29"/>
    <mergeCell ref="BT28:CB29"/>
    <mergeCell ref="A29:C29"/>
    <mergeCell ref="D29:AC29"/>
    <mergeCell ref="A30:C30"/>
    <mergeCell ref="D30:AC30"/>
    <mergeCell ref="AD30:AK30"/>
    <mergeCell ref="AL30:AS30"/>
    <mergeCell ref="AT30:BA30"/>
    <mergeCell ref="BB30:BJ30"/>
    <mergeCell ref="AT27:BA27"/>
    <mergeCell ref="BB27:BJ27"/>
    <mergeCell ref="BK27:BS27"/>
    <mergeCell ref="BT27:CB27"/>
    <mergeCell ref="A28:C28"/>
    <mergeCell ref="D28:AC28"/>
    <mergeCell ref="AD28:AK29"/>
    <mergeCell ref="AL28:AS29"/>
    <mergeCell ref="AT28:BA29"/>
    <mergeCell ref="BB28:BJ29"/>
    <mergeCell ref="A26:C26"/>
    <mergeCell ref="D26:AC26"/>
    <mergeCell ref="A27:C27"/>
    <mergeCell ref="D27:AC27"/>
    <mergeCell ref="AD27:AK27"/>
    <mergeCell ref="AL27:AS27"/>
    <mergeCell ref="BK24:BS24"/>
    <mergeCell ref="BT24:CB24"/>
    <mergeCell ref="A25:C25"/>
    <mergeCell ref="D25:AC25"/>
    <mergeCell ref="AD25:AK26"/>
    <mergeCell ref="AL25:AS26"/>
    <mergeCell ref="AT25:BA26"/>
    <mergeCell ref="BB25:BJ26"/>
    <mergeCell ref="BK25:BS26"/>
    <mergeCell ref="BT25:CB26"/>
    <mergeCell ref="BK22:BS23"/>
    <mergeCell ref="BT22:CB23"/>
    <mergeCell ref="A23:C23"/>
    <mergeCell ref="D23:AC23"/>
    <mergeCell ref="A24:C24"/>
    <mergeCell ref="D24:AC24"/>
    <mergeCell ref="AD24:AK24"/>
    <mergeCell ref="AL24:AS24"/>
    <mergeCell ref="AT24:BA24"/>
    <mergeCell ref="BB24:BJ24"/>
    <mergeCell ref="AT21:BA21"/>
    <mergeCell ref="BB21:BJ21"/>
    <mergeCell ref="BK21:BS21"/>
    <mergeCell ref="BT21:CB21"/>
    <mergeCell ref="A22:C22"/>
    <mergeCell ref="D22:AC22"/>
    <mergeCell ref="AD22:AK23"/>
    <mergeCell ref="AL22:AS23"/>
    <mergeCell ref="AT22:BA23"/>
    <mergeCell ref="BB22:BJ23"/>
    <mergeCell ref="A20:C20"/>
    <mergeCell ref="D20:AC20"/>
    <mergeCell ref="A21:C21"/>
    <mergeCell ref="D21:AC21"/>
    <mergeCell ref="AD21:AK21"/>
    <mergeCell ref="AL21:AS21"/>
    <mergeCell ref="BK18:BS18"/>
    <mergeCell ref="BT18:CB18"/>
    <mergeCell ref="A19:C19"/>
    <mergeCell ref="D19:AC19"/>
    <mergeCell ref="AD19:AK20"/>
    <mergeCell ref="AL19:AS20"/>
    <mergeCell ref="AT19:BA20"/>
    <mergeCell ref="BB19:BJ20"/>
    <mergeCell ref="BK19:BS20"/>
    <mergeCell ref="BT19:CB20"/>
    <mergeCell ref="A18:C18"/>
    <mergeCell ref="D18:AC18"/>
    <mergeCell ref="AD18:AK18"/>
    <mergeCell ref="AL18:AS18"/>
    <mergeCell ref="AT18:BA18"/>
    <mergeCell ref="BB18:BJ18"/>
    <mergeCell ref="BT16:CB16"/>
    <mergeCell ref="A17:AC17"/>
    <mergeCell ref="AD17:AK17"/>
    <mergeCell ref="AL17:AS17"/>
    <mergeCell ref="AT17:BA17"/>
    <mergeCell ref="BB17:BJ17"/>
    <mergeCell ref="BK17:BS17"/>
    <mergeCell ref="BT17:CB17"/>
    <mergeCell ref="A16:AC16"/>
    <mergeCell ref="AD16:AK16"/>
    <mergeCell ref="AL16:AS16"/>
    <mergeCell ref="AT16:BA16"/>
    <mergeCell ref="BB16:BJ16"/>
    <mergeCell ref="BK16:BS16"/>
    <mergeCell ref="A10:CB10"/>
    <mergeCell ref="A11:CB11"/>
    <mergeCell ref="A14:AC14"/>
    <mergeCell ref="AD14:BA14"/>
    <mergeCell ref="BB14:CB14"/>
    <mergeCell ref="A15:AC15"/>
    <mergeCell ref="AD15:BA15"/>
    <mergeCell ref="BB15:CB15"/>
  </mergeCells>
  <pageMargins left="0.78740157480314965" right="0.39370078740157483" top="0.59055118110236227" bottom="0.39370078740157483" header="0.27559055118110237" footer="0.27559055118110237"/>
  <pageSetup paperSize="9" scale="98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2:K92"/>
  <sheetViews>
    <sheetView view="pageBreakPreview" topLeftCell="A7" zoomScale="85" zoomScaleNormal="100" zoomScaleSheetLayoutView="85" workbookViewId="0">
      <selection activeCell="C14" sqref="C14"/>
    </sheetView>
  </sheetViews>
  <sheetFormatPr defaultRowHeight="12" outlineLevelRow="1"/>
  <cols>
    <col min="1" max="1" width="4.140625" style="17" customWidth="1"/>
    <col min="2" max="2" width="6.7109375" style="69" customWidth="1"/>
    <col min="3" max="3" width="38.7109375" style="138" customWidth="1"/>
    <col min="4" max="4" width="3.28515625" style="42" bestFit="1" customWidth="1"/>
    <col min="5" max="5" width="5.85546875" style="5" customWidth="1"/>
    <col min="6" max="6" width="10.7109375" style="5" customWidth="1"/>
    <col min="7" max="7" width="10.28515625" style="138" customWidth="1"/>
    <col min="8" max="8" width="11" style="138" customWidth="1"/>
    <col min="9" max="9" width="10.42578125" style="138" customWidth="1"/>
    <col min="10" max="10" width="12.7109375" style="138" customWidth="1"/>
    <col min="11" max="11" width="10.85546875" style="138" customWidth="1"/>
    <col min="12" max="16384" width="9.140625" style="138"/>
  </cols>
  <sheetData>
    <row r="2" spans="1:11">
      <c r="K2" s="8"/>
    </row>
    <row r="3" spans="1:11">
      <c r="C3" s="144" t="s">
        <v>139</v>
      </c>
    </row>
    <row r="4" spans="1:11">
      <c r="C4" s="144" t="s">
        <v>140</v>
      </c>
    </row>
    <row r="5" spans="1:11" ht="15">
      <c r="C5" s="75" t="s">
        <v>277</v>
      </c>
    </row>
    <row r="6" spans="1:11">
      <c r="C6" s="160" t="s">
        <v>227</v>
      </c>
    </row>
    <row r="8" spans="1:11" ht="48" customHeight="1">
      <c r="C8" s="222" t="s">
        <v>0</v>
      </c>
      <c r="D8" s="224" t="s">
        <v>142</v>
      </c>
      <c r="E8" s="225"/>
      <c r="F8" s="222" t="s">
        <v>143</v>
      </c>
      <c r="G8" s="191" t="s">
        <v>131</v>
      </c>
      <c r="H8" s="191" t="s">
        <v>130</v>
      </c>
      <c r="I8" s="191" t="s">
        <v>126</v>
      </c>
      <c r="J8" s="196" t="s">
        <v>263</v>
      </c>
      <c r="K8" s="191" t="s">
        <v>129</v>
      </c>
    </row>
    <row r="9" spans="1:11" ht="26.25" customHeight="1">
      <c r="C9" s="223"/>
      <c r="D9" s="226"/>
      <c r="E9" s="227"/>
      <c r="F9" s="223"/>
      <c r="G9" s="191" t="s">
        <v>137</v>
      </c>
      <c r="H9" s="73" t="s">
        <v>165</v>
      </c>
      <c r="I9" s="191" t="s">
        <v>125</v>
      </c>
      <c r="J9" s="191" t="s">
        <v>127</v>
      </c>
      <c r="K9" s="191" t="s">
        <v>128</v>
      </c>
    </row>
    <row r="10" spans="1:11" ht="13.5">
      <c r="A10" s="18" t="s">
        <v>108</v>
      </c>
      <c r="B10" s="66" t="s">
        <v>1</v>
      </c>
      <c r="C10" s="30" t="s">
        <v>2</v>
      </c>
      <c r="D10" s="31" t="s">
        <v>132</v>
      </c>
      <c r="E10" s="31" t="s">
        <v>132</v>
      </c>
      <c r="F10" s="31"/>
      <c r="G10" s="30"/>
      <c r="H10" s="30"/>
      <c r="I10" s="30"/>
      <c r="J10" s="30"/>
      <c r="K10" s="30"/>
    </row>
    <row r="11" spans="1:11" ht="13.5">
      <c r="A11" s="18" t="s">
        <v>108</v>
      </c>
      <c r="B11" s="71" t="s">
        <v>3</v>
      </c>
      <c r="C11" s="72" t="s">
        <v>63</v>
      </c>
      <c r="D11" s="198" t="s">
        <v>132</v>
      </c>
      <c r="E11" s="198" t="s">
        <v>70</v>
      </c>
      <c r="F11" s="55">
        <v>0</v>
      </c>
      <c r="G11" s="56"/>
      <c r="H11" s="77"/>
      <c r="I11" s="55">
        <v>0</v>
      </c>
      <c r="J11" s="55">
        <v>0</v>
      </c>
      <c r="K11" s="55">
        <v>0</v>
      </c>
    </row>
    <row r="12" spans="1:11" ht="13.5" outlineLevel="1">
      <c r="A12" s="18" t="s">
        <v>108</v>
      </c>
      <c r="B12" s="67"/>
      <c r="C12" s="79" t="s">
        <v>67</v>
      </c>
      <c r="D12" s="198" t="s">
        <v>132</v>
      </c>
      <c r="E12" s="198" t="s">
        <v>64</v>
      </c>
      <c r="F12" s="55">
        <v>0</v>
      </c>
      <c r="G12" s="56"/>
      <c r="H12" s="77"/>
      <c r="I12" s="55">
        <v>0</v>
      </c>
      <c r="J12" s="55">
        <v>0</v>
      </c>
      <c r="K12" s="55">
        <v>0</v>
      </c>
    </row>
    <row r="13" spans="1:11" ht="13.5" outlineLevel="1">
      <c r="A13" s="18" t="s">
        <v>108</v>
      </c>
      <c r="B13" s="67"/>
      <c r="C13" s="79" t="s">
        <v>68</v>
      </c>
      <c r="D13" s="198" t="s">
        <v>132</v>
      </c>
      <c r="E13" s="198" t="s">
        <v>65</v>
      </c>
      <c r="F13" s="55">
        <v>0</v>
      </c>
      <c r="G13" s="56"/>
      <c r="H13" s="77"/>
      <c r="I13" s="55">
        <v>0</v>
      </c>
      <c r="J13" s="55">
        <v>0</v>
      </c>
      <c r="K13" s="55">
        <v>0</v>
      </c>
    </row>
    <row r="14" spans="1:11" ht="13.5" outlineLevel="1">
      <c r="A14" s="18" t="s">
        <v>108</v>
      </c>
      <c r="B14" s="67"/>
      <c r="C14" s="79" t="s">
        <v>69</v>
      </c>
      <c r="D14" s="198" t="s">
        <v>132</v>
      </c>
      <c r="E14" s="198" t="s">
        <v>66</v>
      </c>
      <c r="F14" s="55">
        <v>0</v>
      </c>
      <c r="G14" s="56"/>
      <c r="H14" s="77"/>
      <c r="I14" s="55">
        <v>0</v>
      </c>
      <c r="J14" s="55">
        <v>0</v>
      </c>
      <c r="K14" s="55">
        <v>0</v>
      </c>
    </row>
    <row r="15" spans="1:11" ht="13.5">
      <c r="A15" s="18" t="s">
        <v>108</v>
      </c>
      <c r="B15" s="71" t="s">
        <v>4</v>
      </c>
      <c r="C15" s="72" t="s">
        <v>78</v>
      </c>
      <c r="D15" s="198" t="s">
        <v>132</v>
      </c>
      <c r="E15" s="198" t="s">
        <v>71</v>
      </c>
      <c r="F15" s="55">
        <v>0</v>
      </c>
      <c r="G15" s="56"/>
      <c r="H15" s="77"/>
      <c r="I15" s="55">
        <v>0</v>
      </c>
      <c r="J15" s="55">
        <v>0</v>
      </c>
      <c r="K15" s="55">
        <v>0</v>
      </c>
    </row>
    <row r="16" spans="1:11" ht="13.5" outlineLevel="1">
      <c r="A16" s="18" t="s">
        <v>108</v>
      </c>
      <c r="B16" s="67"/>
      <c r="C16" s="79" t="s">
        <v>149</v>
      </c>
      <c r="D16" s="198" t="s">
        <v>132</v>
      </c>
      <c r="E16" s="198" t="s">
        <v>72</v>
      </c>
      <c r="F16" s="55">
        <v>0</v>
      </c>
      <c r="G16" s="56"/>
      <c r="H16" s="77"/>
      <c r="I16" s="55">
        <v>0</v>
      </c>
      <c r="J16" s="55">
        <v>0</v>
      </c>
      <c r="K16" s="55">
        <v>0</v>
      </c>
    </row>
    <row r="17" spans="1:11" ht="13.5" outlineLevel="1">
      <c r="A17" s="18" t="s">
        <v>108</v>
      </c>
      <c r="B17" s="67"/>
      <c r="C17" s="79" t="s">
        <v>254</v>
      </c>
      <c r="D17" s="198" t="s">
        <v>132</v>
      </c>
      <c r="E17" s="198" t="s">
        <v>73</v>
      </c>
      <c r="F17" s="55">
        <v>0</v>
      </c>
      <c r="G17" s="56"/>
      <c r="H17" s="77"/>
      <c r="I17" s="55">
        <v>0</v>
      </c>
      <c r="J17" s="55">
        <v>0</v>
      </c>
      <c r="K17" s="55">
        <v>0</v>
      </c>
    </row>
    <row r="18" spans="1:11" ht="24" outlineLevel="1">
      <c r="A18" s="18" t="s">
        <v>108</v>
      </c>
      <c r="B18" s="67"/>
      <c r="C18" s="79" t="s">
        <v>255</v>
      </c>
      <c r="D18" s="198" t="s">
        <v>132</v>
      </c>
      <c r="E18" s="198" t="s">
        <v>88</v>
      </c>
      <c r="F18" s="55">
        <v>0</v>
      </c>
      <c r="G18" s="56"/>
      <c r="H18" s="77"/>
      <c r="I18" s="55">
        <v>0</v>
      </c>
      <c r="J18" s="55">
        <v>0</v>
      </c>
      <c r="K18" s="55">
        <v>0</v>
      </c>
    </row>
    <row r="19" spans="1:11" ht="13.5" outlineLevel="1">
      <c r="A19" s="18" t="s">
        <v>108</v>
      </c>
      <c r="B19" s="67"/>
      <c r="C19" s="79" t="s">
        <v>258</v>
      </c>
      <c r="D19" s="198" t="s">
        <v>132</v>
      </c>
      <c r="E19" s="198" t="s">
        <v>89</v>
      </c>
      <c r="F19" s="55">
        <v>0</v>
      </c>
      <c r="G19" s="56"/>
      <c r="H19" s="77"/>
      <c r="I19" s="55">
        <v>0</v>
      </c>
      <c r="J19" s="55">
        <v>0</v>
      </c>
      <c r="K19" s="55">
        <v>0</v>
      </c>
    </row>
    <row r="20" spans="1:11" ht="13.5">
      <c r="A20" s="18" t="s">
        <v>108</v>
      </c>
      <c r="B20" s="209" t="s">
        <v>5</v>
      </c>
      <c r="C20" s="210" t="s">
        <v>174</v>
      </c>
      <c r="D20" s="211" t="s">
        <v>132</v>
      </c>
      <c r="E20" s="211" t="s">
        <v>74</v>
      </c>
      <c r="F20" s="55">
        <v>0</v>
      </c>
      <c r="G20" s="56"/>
      <c r="H20" s="77"/>
      <c r="I20" s="55">
        <v>0</v>
      </c>
      <c r="J20" s="55">
        <v>0</v>
      </c>
      <c r="K20" s="55">
        <v>0</v>
      </c>
    </row>
    <row r="21" spans="1:11" outlineLevel="1">
      <c r="A21" s="18"/>
      <c r="B21" s="212"/>
      <c r="C21" s="213" t="s">
        <v>175</v>
      </c>
      <c r="D21" s="211" t="s">
        <v>132</v>
      </c>
      <c r="E21" s="211" t="s">
        <v>75</v>
      </c>
      <c r="F21" s="55">
        <v>0</v>
      </c>
      <c r="G21" s="56"/>
      <c r="H21" s="77"/>
      <c r="I21" s="55">
        <v>0</v>
      </c>
      <c r="J21" s="55">
        <v>0</v>
      </c>
      <c r="K21" s="55">
        <v>0</v>
      </c>
    </row>
    <row r="22" spans="1:11" outlineLevel="1">
      <c r="A22" s="18"/>
      <c r="B22" s="212"/>
      <c r="C22" s="213" t="s">
        <v>176</v>
      </c>
      <c r="D22" s="211" t="s">
        <v>132</v>
      </c>
      <c r="E22" s="211" t="s">
        <v>76</v>
      </c>
      <c r="F22" s="55">
        <v>0</v>
      </c>
      <c r="G22" s="56"/>
      <c r="H22" s="77"/>
      <c r="I22" s="55">
        <v>0</v>
      </c>
      <c r="J22" s="55">
        <v>0</v>
      </c>
      <c r="K22" s="55">
        <v>0</v>
      </c>
    </row>
    <row r="23" spans="1:11" ht="13.5">
      <c r="A23" s="18" t="s">
        <v>108</v>
      </c>
      <c r="B23" s="68" t="s">
        <v>6</v>
      </c>
      <c r="C23" s="48" t="s">
        <v>7</v>
      </c>
      <c r="D23" s="49" t="s">
        <v>132</v>
      </c>
      <c r="E23" s="50" t="s">
        <v>6</v>
      </c>
      <c r="F23" s="55">
        <v>0</v>
      </c>
      <c r="G23" s="56"/>
      <c r="H23" s="77"/>
      <c r="I23" s="55">
        <v>0</v>
      </c>
      <c r="J23" s="55">
        <v>0</v>
      </c>
      <c r="K23" s="55">
        <v>0</v>
      </c>
    </row>
    <row r="24" spans="1:11" ht="13.5">
      <c r="A24" s="18" t="s">
        <v>108</v>
      </c>
      <c r="B24" s="66" t="s">
        <v>8</v>
      </c>
      <c r="C24" s="30" t="s">
        <v>9</v>
      </c>
      <c r="D24" s="47" t="s">
        <v>133</v>
      </c>
      <c r="E24" s="47" t="s">
        <v>133</v>
      </c>
      <c r="F24" s="31"/>
      <c r="G24" s="30"/>
      <c r="H24" s="30"/>
      <c r="I24" s="30"/>
      <c r="J24" s="30"/>
      <c r="K24" s="30"/>
    </row>
    <row r="25" spans="1:11" ht="13.5">
      <c r="A25" s="18" t="s">
        <v>108</v>
      </c>
      <c r="B25" s="71" t="s">
        <v>10</v>
      </c>
      <c r="C25" s="72" t="s">
        <v>79</v>
      </c>
      <c r="D25" s="51" t="s">
        <v>133</v>
      </c>
      <c r="E25" s="198" t="s">
        <v>70</v>
      </c>
      <c r="F25" s="55">
        <v>0</v>
      </c>
      <c r="G25" s="56"/>
      <c r="H25" s="77"/>
      <c r="I25" s="55">
        <v>0</v>
      </c>
      <c r="J25" s="55">
        <v>0</v>
      </c>
      <c r="K25" s="55">
        <v>0</v>
      </c>
    </row>
    <row r="26" spans="1:11" ht="13.5" outlineLevel="1">
      <c r="A26" s="18" t="s">
        <v>108</v>
      </c>
      <c r="B26" s="67"/>
      <c r="C26" s="6" t="s">
        <v>80</v>
      </c>
      <c r="D26" s="52" t="s">
        <v>133</v>
      </c>
      <c r="E26" s="198" t="s">
        <v>64</v>
      </c>
      <c r="F26" s="55">
        <v>0</v>
      </c>
      <c r="G26" s="56"/>
      <c r="H26" s="77"/>
      <c r="I26" s="55">
        <v>0</v>
      </c>
      <c r="J26" s="55">
        <v>0</v>
      </c>
      <c r="K26" s="55">
        <v>0</v>
      </c>
    </row>
    <row r="27" spans="1:11" ht="13.5" outlineLevel="1">
      <c r="A27" s="18" t="s">
        <v>108</v>
      </c>
      <c r="B27" s="67"/>
      <c r="C27" s="6" t="s">
        <v>81</v>
      </c>
      <c r="D27" s="52" t="s">
        <v>133</v>
      </c>
      <c r="E27" s="198" t="s">
        <v>65</v>
      </c>
      <c r="F27" s="55">
        <v>0</v>
      </c>
      <c r="G27" s="56"/>
      <c r="H27" s="77"/>
      <c r="I27" s="55">
        <v>0</v>
      </c>
      <c r="J27" s="55">
        <v>0</v>
      </c>
      <c r="K27" s="55">
        <v>0</v>
      </c>
    </row>
    <row r="28" spans="1:11" ht="13.5" outlineLevel="1">
      <c r="A28" s="18" t="s">
        <v>108</v>
      </c>
      <c r="B28" s="67"/>
      <c r="C28" s="6" t="s">
        <v>82</v>
      </c>
      <c r="D28" s="52" t="s">
        <v>133</v>
      </c>
      <c r="E28" s="198" t="s">
        <v>66</v>
      </c>
      <c r="F28" s="55">
        <v>0</v>
      </c>
      <c r="G28" s="56"/>
      <c r="H28" s="77"/>
      <c r="I28" s="55">
        <v>0</v>
      </c>
      <c r="J28" s="55">
        <v>0</v>
      </c>
      <c r="K28" s="55">
        <v>0</v>
      </c>
    </row>
    <row r="29" spans="1:11" ht="13.5" outlineLevel="1">
      <c r="A29" s="18" t="s">
        <v>108</v>
      </c>
      <c r="B29" s="67"/>
      <c r="C29" s="6" t="s">
        <v>83</v>
      </c>
      <c r="D29" s="52" t="s">
        <v>133</v>
      </c>
      <c r="E29" s="198" t="s">
        <v>85</v>
      </c>
      <c r="F29" s="55">
        <v>0</v>
      </c>
      <c r="G29" s="56"/>
      <c r="H29" s="77"/>
      <c r="I29" s="55">
        <v>0</v>
      </c>
      <c r="J29" s="55">
        <v>0</v>
      </c>
      <c r="K29" s="55">
        <v>0</v>
      </c>
    </row>
    <row r="30" spans="1:11" ht="13.5" outlineLevel="1">
      <c r="A30" s="18" t="s">
        <v>108</v>
      </c>
      <c r="B30" s="67"/>
      <c r="C30" s="6" t="s">
        <v>84</v>
      </c>
      <c r="D30" s="52" t="s">
        <v>133</v>
      </c>
      <c r="E30" s="198" t="s">
        <v>86</v>
      </c>
      <c r="F30" s="55">
        <v>0</v>
      </c>
      <c r="G30" s="56"/>
      <c r="H30" s="77"/>
      <c r="I30" s="55">
        <v>0</v>
      </c>
      <c r="J30" s="55">
        <v>0</v>
      </c>
      <c r="K30" s="55">
        <v>0</v>
      </c>
    </row>
    <row r="31" spans="1:11" ht="27" customHeight="1" outlineLevel="1">
      <c r="A31" s="18"/>
      <c r="B31" s="67"/>
      <c r="C31" s="6" t="s">
        <v>181</v>
      </c>
      <c r="D31" s="52" t="s">
        <v>133</v>
      </c>
      <c r="E31" s="198" t="s">
        <v>150</v>
      </c>
      <c r="F31" s="55">
        <v>0</v>
      </c>
      <c r="G31" s="56"/>
      <c r="H31" s="77"/>
      <c r="I31" s="55">
        <v>0</v>
      </c>
      <c r="J31" s="55">
        <v>0</v>
      </c>
      <c r="K31" s="55">
        <v>0</v>
      </c>
    </row>
    <row r="32" spans="1:11" ht="13.5">
      <c r="A32" s="18" t="s">
        <v>108</v>
      </c>
      <c r="B32" s="71" t="s">
        <v>11</v>
      </c>
      <c r="C32" s="72" t="s">
        <v>87</v>
      </c>
      <c r="D32" s="51" t="s">
        <v>133</v>
      </c>
      <c r="E32" s="198" t="s">
        <v>71</v>
      </c>
      <c r="F32" s="55">
        <v>0</v>
      </c>
      <c r="G32" s="56"/>
      <c r="H32" s="77"/>
      <c r="I32" s="55">
        <v>0</v>
      </c>
      <c r="J32" s="55">
        <v>0</v>
      </c>
      <c r="K32" s="55">
        <v>0</v>
      </c>
    </row>
    <row r="33" spans="1:11" ht="13.5" outlineLevel="1">
      <c r="A33" s="18" t="s">
        <v>108</v>
      </c>
      <c r="B33" s="67"/>
      <c r="C33" s="79" t="s">
        <v>149</v>
      </c>
      <c r="D33" s="52" t="s">
        <v>133</v>
      </c>
      <c r="E33" s="198" t="s">
        <v>72</v>
      </c>
      <c r="F33" s="55">
        <v>0</v>
      </c>
      <c r="G33" s="56"/>
      <c r="H33" s="77"/>
      <c r="I33" s="55">
        <v>0</v>
      </c>
      <c r="J33" s="55">
        <v>0</v>
      </c>
      <c r="K33" s="55">
        <v>0</v>
      </c>
    </row>
    <row r="34" spans="1:11" ht="13.5" outlineLevel="1">
      <c r="A34" s="18" t="s">
        <v>108</v>
      </c>
      <c r="B34" s="67"/>
      <c r="C34" s="79" t="s">
        <v>254</v>
      </c>
      <c r="D34" s="52" t="s">
        <v>133</v>
      </c>
      <c r="E34" s="198" t="s">
        <v>73</v>
      </c>
      <c r="F34" s="55">
        <v>0</v>
      </c>
      <c r="G34" s="56"/>
      <c r="H34" s="77"/>
      <c r="I34" s="55">
        <v>0</v>
      </c>
      <c r="J34" s="55">
        <v>0</v>
      </c>
      <c r="K34" s="55">
        <v>0</v>
      </c>
    </row>
    <row r="35" spans="1:11" ht="24" outlineLevel="1">
      <c r="A35" s="18" t="s">
        <v>108</v>
      </c>
      <c r="B35" s="67"/>
      <c r="C35" s="79" t="s">
        <v>255</v>
      </c>
      <c r="D35" s="52" t="s">
        <v>133</v>
      </c>
      <c r="E35" s="198" t="s">
        <v>88</v>
      </c>
      <c r="F35" s="55">
        <v>0</v>
      </c>
      <c r="G35" s="56"/>
      <c r="H35" s="77"/>
      <c r="I35" s="55">
        <v>0</v>
      </c>
      <c r="J35" s="55">
        <v>0</v>
      </c>
      <c r="K35" s="55">
        <v>0</v>
      </c>
    </row>
    <row r="36" spans="1:11" ht="24" outlineLevel="1">
      <c r="A36" s="18" t="s">
        <v>108</v>
      </c>
      <c r="B36" s="67"/>
      <c r="C36" s="79" t="s">
        <v>256</v>
      </c>
      <c r="D36" s="52" t="s">
        <v>133</v>
      </c>
      <c r="E36" s="198" t="s">
        <v>89</v>
      </c>
      <c r="F36" s="55">
        <v>0</v>
      </c>
      <c r="G36" s="56"/>
      <c r="H36" s="77"/>
      <c r="I36" s="55">
        <v>0</v>
      </c>
      <c r="J36" s="55">
        <v>0</v>
      </c>
      <c r="K36" s="55">
        <v>0</v>
      </c>
    </row>
    <row r="37" spans="1:11" ht="13.5" outlineLevel="1">
      <c r="A37" s="18" t="s">
        <v>108</v>
      </c>
      <c r="B37" s="67"/>
      <c r="C37" s="79" t="s">
        <v>257</v>
      </c>
      <c r="D37" s="52" t="s">
        <v>133</v>
      </c>
      <c r="E37" s="198" t="s">
        <v>151</v>
      </c>
      <c r="F37" s="55">
        <v>0</v>
      </c>
      <c r="G37" s="56"/>
      <c r="H37" s="77"/>
      <c r="I37" s="55">
        <v>0</v>
      </c>
      <c r="J37" s="55">
        <v>0</v>
      </c>
      <c r="K37" s="55">
        <v>0</v>
      </c>
    </row>
    <row r="38" spans="1:11" ht="24">
      <c r="A38" s="18"/>
      <c r="B38" s="209" t="s">
        <v>12</v>
      </c>
      <c r="C38" s="217" t="s">
        <v>177</v>
      </c>
      <c r="D38" s="211" t="s">
        <v>133</v>
      </c>
      <c r="E38" s="211" t="s">
        <v>74</v>
      </c>
      <c r="F38" s="55">
        <v>0</v>
      </c>
      <c r="G38" s="56"/>
      <c r="H38" s="77"/>
      <c r="I38" s="55">
        <v>0</v>
      </c>
      <c r="J38" s="55">
        <v>0</v>
      </c>
      <c r="K38" s="55">
        <v>0</v>
      </c>
    </row>
    <row r="39" spans="1:11" outlineLevel="1">
      <c r="A39" s="18"/>
      <c r="B39" s="212"/>
      <c r="C39" s="213" t="s">
        <v>178</v>
      </c>
      <c r="D39" s="211" t="s">
        <v>133</v>
      </c>
      <c r="E39" s="211" t="s">
        <v>75</v>
      </c>
      <c r="F39" s="55">
        <v>0</v>
      </c>
      <c r="G39" s="56"/>
      <c r="H39" s="77"/>
      <c r="I39" s="55">
        <v>0</v>
      </c>
      <c r="J39" s="55">
        <v>0</v>
      </c>
      <c r="K39" s="55">
        <v>0</v>
      </c>
    </row>
    <row r="40" spans="1:11" outlineLevel="1">
      <c r="A40" s="18"/>
      <c r="B40" s="212"/>
      <c r="C40" s="213" t="s">
        <v>179</v>
      </c>
      <c r="D40" s="211" t="s">
        <v>133</v>
      </c>
      <c r="E40" s="211" t="s">
        <v>76</v>
      </c>
      <c r="F40" s="55">
        <v>0</v>
      </c>
      <c r="G40" s="56"/>
      <c r="H40" s="77"/>
      <c r="I40" s="55">
        <v>0</v>
      </c>
      <c r="J40" s="55">
        <v>0</v>
      </c>
      <c r="K40" s="55">
        <v>0</v>
      </c>
    </row>
    <row r="41" spans="1:11" outlineLevel="1">
      <c r="A41" s="18"/>
      <c r="B41" s="212"/>
      <c r="C41" s="213" t="s">
        <v>180</v>
      </c>
      <c r="D41" s="211" t="s">
        <v>133</v>
      </c>
      <c r="E41" s="211" t="s">
        <v>77</v>
      </c>
      <c r="F41" s="55">
        <v>0</v>
      </c>
      <c r="G41" s="56"/>
      <c r="H41" s="77"/>
      <c r="I41" s="55">
        <v>0</v>
      </c>
      <c r="J41" s="55">
        <v>0</v>
      </c>
      <c r="K41" s="55">
        <v>0</v>
      </c>
    </row>
    <row r="42" spans="1:11" ht="13.5">
      <c r="A42" s="18" t="s">
        <v>108</v>
      </c>
      <c r="B42" s="67"/>
      <c r="C42" s="46" t="s">
        <v>7</v>
      </c>
      <c r="D42" s="53" t="s">
        <v>133</v>
      </c>
      <c r="E42" s="54" t="s">
        <v>6</v>
      </c>
      <c r="F42" s="55">
        <v>0</v>
      </c>
      <c r="G42" s="56"/>
      <c r="H42" s="77"/>
      <c r="I42" s="55">
        <v>0</v>
      </c>
      <c r="J42" s="55">
        <v>0</v>
      </c>
      <c r="K42" s="55">
        <v>0</v>
      </c>
    </row>
    <row r="43" spans="1:11" ht="15.75" customHeight="1">
      <c r="A43" s="18" t="s">
        <v>108</v>
      </c>
      <c r="B43" s="66" t="s">
        <v>13</v>
      </c>
      <c r="C43" s="30" t="s">
        <v>14</v>
      </c>
      <c r="D43" s="31" t="s">
        <v>134</v>
      </c>
      <c r="E43" s="31" t="s">
        <v>134</v>
      </c>
      <c r="F43" s="31"/>
      <c r="G43" s="30"/>
      <c r="H43" s="30"/>
      <c r="I43" s="30"/>
      <c r="J43" s="78"/>
      <c r="K43" s="30"/>
    </row>
    <row r="44" spans="1:11">
      <c r="A44" s="18"/>
      <c r="B44" s="71" t="s">
        <v>15</v>
      </c>
      <c r="C44" s="72" t="s">
        <v>144</v>
      </c>
      <c r="D44" s="52" t="s">
        <v>134</v>
      </c>
      <c r="E44" s="198" t="s">
        <v>70</v>
      </c>
      <c r="F44" s="55">
        <v>0</v>
      </c>
      <c r="G44" s="56"/>
      <c r="H44" s="77"/>
      <c r="I44" s="55">
        <v>0</v>
      </c>
      <c r="J44" s="55">
        <v>0</v>
      </c>
      <c r="K44" s="55">
        <v>0</v>
      </c>
    </row>
    <row r="45" spans="1:11" ht="13.5" outlineLevel="1">
      <c r="A45" s="18" t="s">
        <v>108</v>
      </c>
      <c r="B45" s="67"/>
      <c r="C45" s="6" t="s">
        <v>90</v>
      </c>
      <c r="D45" s="52" t="s">
        <v>134</v>
      </c>
      <c r="E45" s="198" t="s">
        <v>64</v>
      </c>
      <c r="F45" s="55">
        <v>0</v>
      </c>
      <c r="G45" s="56"/>
      <c r="H45" s="77"/>
      <c r="I45" s="55">
        <v>0</v>
      </c>
      <c r="J45" s="55">
        <v>0</v>
      </c>
      <c r="K45" s="55">
        <v>0</v>
      </c>
    </row>
    <row r="46" spans="1:11" ht="24" outlineLevel="1">
      <c r="A46" s="18" t="s">
        <v>108</v>
      </c>
      <c r="B46" s="67"/>
      <c r="C46" s="6" t="s">
        <v>259</v>
      </c>
      <c r="D46" s="52" t="s">
        <v>134</v>
      </c>
      <c r="E46" s="198" t="s">
        <v>65</v>
      </c>
      <c r="F46" s="55">
        <v>0</v>
      </c>
      <c r="G46" s="56"/>
      <c r="H46" s="77"/>
      <c r="I46" s="55">
        <v>0</v>
      </c>
      <c r="J46" s="55">
        <v>0</v>
      </c>
      <c r="K46" s="55">
        <v>0</v>
      </c>
    </row>
    <row r="47" spans="1:11" ht="24" outlineLevel="1">
      <c r="A47" s="18"/>
      <c r="B47" s="67"/>
      <c r="C47" s="6" t="s">
        <v>260</v>
      </c>
      <c r="D47" s="52" t="s">
        <v>134</v>
      </c>
      <c r="E47" s="198" t="s">
        <v>66</v>
      </c>
      <c r="F47" s="55">
        <v>0</v>
      </c>
      <c r="G47" s="56"/>
      <c r="H47" s="77"/>
      <c r="I47" s="55">
        <v>0</v>
      </c>
      <c r="J47" s="55">
        <v>0</v>
      </c>
      <c r="K47" s="55">
        <v>0</v>
      </c>
    </row>
    <row r="48" spans="1:11" ht="13.5" outlineLevel="1">
      <c r="A48" s="18" t="s">
        <v>108</v>
      </c>
      <c r="B48" s="67"/>
      <c r="C48" s="6" t="s">
        <v>253</v>
      </c>
      <c r="D48" s="52" t="s">
        <v>134</v>
      </c>
      <c r="E48" s="198" t="s">
        <v>85</v>
      </c>
      <c r="F48" s="55">
        <v>0</v>
      </c>
      <c r="G48" s="56"/>
      <c r="H48" s="77"/>
      <c r="I48" s="55">
        <v>0</v>
      </c>
      <c r="J48" s="55">
        <v>0</v>
      </c>
      <c r="K48" s="55">
        <v>0</v>
      </c>
    </row>
    <row r="49" spans="1:11" ht="13.5">
      <c r="A49" s="18" t="s">
        <v>108</v>
      </c>
      <c r="B49" s="67"/>
      <c r="C49" s="46" t="s">
        <v>7</v>
      </c>
      <c r="D49" s="53" t="s">
        <v>134</v>
      </c>
      <c r="E49" s="54" t="s">
        <v>6</v>
      </c>
      <c r="F49" s="55">
        <v>0</v>
      </c>
      <c r="G49" s="56"/>
      <c r="H49" s="77"/>
      <c r="I49" s="55">
        <v>0</v>
      </c>
      <c r="J49" s="55">
        <v>0</v>
      </c>
      <c r="K49" s="55">
        <v>0</v>
      </c>
    </row>
    <row r="50" spans="1:11" ht="60">
      <c r="A50" s="18" t="s">
        <v>108</v>
      </c>
      <c r="B50" s="66" t="s">
        <v>145</v>
      </c>
      <c r="C50" s="30" t="s">
        <v>152</v>
      </c>
      <c r="D50" s="47" t="s">
        <v>135</v>
      </c>
      <c r="E50" s="31" t="s">
        <v>70</v>
      </c>
      <c r="F50" s="31"/>
      <c r="G50" s="30"/>
      <c r="H50" s="30"/>
      <c r="I50" s="30"/>
      <c r="J50" s="30"/>
      <c r="K50" s="30"/>
    </row>
    <row r="51" spans="1:11">
      <c r="A51" s="18"/>
      <c r="B51" s="71" t="s">
        <v>16</v>
      </c>
      <c r="C51" s="72" t="s">
        <v>144</v>
      </c>
      <c r="D51" s="52" t="s">
        <v>135</v>
      </c>
      <c r="E51" s="198" t="s">
        <v>70</v>
      </c>
      <c r="F51" s="55">
        <v>0</v>
      </c>
      <c r="G51" s="56"/>
      <c r="H51" s="77"/>
      <c r="I51" s="55">
        <v>0</v>
      </c>
      <c r="J51" s="55">
        <v>0</v>
      </c>
      <c r="K51" s="55">
        <v>0</v>
      </c>
    </row>
    <row r="52" spans="1:11" ht="24" outlineLevel="1">
      <c r="A52" s="18"/>
      <c r="B52" s="71"/>
      <c r="C52" s="214" t="s">
        <v>154</v>
      </c>
      <c r="D52" s="52" t="s">
        <v>135</v>
      </c>
      <c r="E52" s="198" t="s">
        <v>64</v>
      </c>
      <c r="F52" s="55">
        <v>0</v>
      </c>
      <c r="G52" s="56"/>
      <c r="H52" s="77"/>
      <c r="I52" s="55">
        <v>0</v>
      </c>
      <c r="J52" s="55">
        <v>0</v>
      </c>
      <c r="K52" s="55">
        <v>0</v>
      </c>
    </row>
    <row r="53" spans="1:11" ht="24" outlineLevel="1">
      <c r="A53" s="18"/>
      <c r="B53" s="71"/>
      <c r="C53" s="214" t="s">
        <v>153</v>
      </c>
      <c r="D53" s="52" t="s">
        <v>135</v>
      </c>
      <c r="E53" s="198" t="s">
        <v>65</v>
      </c>
      <c r="F53" s="55">
        <v>0</v>
      </c>
      <c r="G53" s="56"/>
      <c r="H53" s="77"/>
      <c r="I53" s="55">
        <v>0</v>
      </c>
      <c r="J53" s="55">
        <v>0</v>
      </c>
      <c r="K53" s="55">
        <v>0</v>
      </c>
    </row>
    <row r="54" spans="1:11" ht="36" outlineLevel="1">
      <c r="A54" s="18" t="s">
        <v>108</v>
      </c>
      <c r="B54" s="67"/>
      <c r="C54" s="214" t="s">
        <v>262</v>
      </c>
      <c r="D54" s="52" t="s">
        <v>135</v>
      </c>
      <c r="E54" s="198" t="s">
        <v>66</v>
      </c>
      <c r="F54" s="55">
        <v>0</v>
      </c>
      <c r="G54" s="56"/>
      <c r="H54" s="77"/>
      <c r="I54" s="55">
        <v>0</v>
      </c>
      <c r="J54" s="55">
        <v>0</v>
      </c>
      <c r="K54" s="55">
        <v>0</v>
      </c>
    </row>
    <row r="55" spans="1:11" ht="36" outlineLevel="1">
      <c r="A55" s="18"/>
      <c r="B55" s="67"/>
      <c r="C55" s="214" t="s">
        <v>261</v>
      </c>
      <c r="D55" s="52" t="s">
        <v>135</v>
      </c>
      <c r="E55" s="198" t="s">
        <v>85</v>
      </c>
      <c r="F55" s="55">
        <v>0</v>
      </c>
      <c r="G55" s="56"/>
      <c r="H55" s="77"/>
      <c r="I55" s="55">
        <v>0</v>
      </c>
      <c r="J55" s="55">
        <v>0</v>
      </c>
      <c r="K55" s="55">
        <v>0</v>
      </c>
    </row>
    <row r="56" spans="1:11" ht="13.5">
      <c r="A56" s="18" t="s">
        <v>108</v>
      </c>
      <c r="B56" s="71" t="s">
        <v>17</v>
      </c>
      <c r="C56" s="3" t="s">
        <v>98</v>
      </c>
      <c r="D56" s="52" t="s">
        <v>135</v>
      </c>
      <c r="E56" s="198" t="s">
        <v>71</v>
      </c>
      <c r="F56" s="55">
        <v>0</v>
      </c>
      <c r="G56" s="56"/>
      <c r="H56" s="77"/>
      <c r="I56" s="55">
        <v>0</v>
      </c>
      <c r="J56" s="55">
        <v>0</v>
      </c>
      <c r="K56" s="55">
        <v>0</v>
      </c>
    </row>
    <row r="57" spans="1:11" ht="13.5" outlineLevel="1">
      <c r="A57" s="18" t="s">
        <v>108</v>
      </c>
      <c r="B57" s="67"/>
      <c r="C57" s="6" t="s">
        <v>92</v>
      </c>
      <c r="D57" s="52" t="s">
        <v>135</v>
      </c>
      <c r="E57" s="198" t="s">
        <v>72</v>
      </c>
      <c r="F57" s="55">
        <v>0</v>
      </c>
      <c r="G57" s="56"/>
      <c r="H57" s="77"/>
      <c r="I57" s="55">
        <v>0</v>
      </c>
      <c r="J57" s="55">
        <v>0</v>
      </c>
      <c r="K57" s="55">
        <v>0</v>
      </c>
    </row>
    <row r="58" spans="1:11" ht="14.25" customHeight="1" outlineLevel="1">
      <c r="A58" s="18" t="s">
        <v>108</v>
      </c>
      <c r="B58" s="67"/>
      <c r="C58" s="6" t="s">
        <v>167</v>
      </c>
      <c r="D58" s="52" t="s">
        <v>135</v>
      </c>
      <c r="E58" s="198" t="s">
        <v>73</v>
      </c>
      <c r="F58" s="55">
        <v>0</v>
      </c>
      <c r="G58" s="56"/>
      <c r="H58" s="77"/>
      <c r="I58" s="55">
        <v>0</v>
      </c>
      <c r="J58" s="55">
        <v>0</v>
      </c>
      <c r="K58" s="55">
        <v>0</v>
      </c>
    </row>
    <row r="59" spans="1:11" ht="13.5" outlineLevel="1">
      <c r="A59" s="18" t="s">
        <v>108</v>
      </c>
      <c r="B59" s="67"/>
      <c r="C59" s="6" t="s">
        <v>168</v>
      </c>
      <c r="D59" s="52" t="s">
        <v>135</v>
      </c>
      <c r="E59" s="198" t="s">
        <v>88</v>
      </c>
      <c r="F59" s="55">
        <v>0</v>
      </c>
      <c r="G59" s="56"/>
      <c r="H59" s="77"/>
      <c r="I59" s="55">
        <v>0</v>
      </c>
      <c r="J59" s="55">
        <v>0</v>
      </c>
      <c r="K59" s="55">
        <v>0</v>
      </c>
    </row>
    <row r="60" spans="1:11" ht="13.5" outlineLevel="1">
      <c r="A60" s="18" t="s">
        <v>108</v>
      </c>
      <c r="B60" s="67"/>
      <c r="C60" s="6" t="s">
        <v>169</v>
      </c>
      <c r="D60" s="52" t="s">
        <v>135</v>
      </c>
      <c r="E60" s="198" t="s">
        <v>89</v>
      </c>
      <c r="F60" s="55">
        <v>0</v>
      </c>
      <c r="G60" s="56"/>
      <c r="H60" s="77"/>
      <c r="I60" s="55">
        <v>0</v>
      </c>
      <c r="J60" s="55">
        <v>0</v>
      </c>
      <c r="K60" s="55">
        <v>0</v>
      </c>
    </row>
    <row r="61" spans="1:11" ht="13.5" outlineLevel="1">
      <c r="A61" s="18" t="s">
        <v>108</v>
      </c>
      <c r="B61" s="67"/>
      <c r="C61" s="6" t="s">
        <v>170</v>
      </c>
      <c r="D61" s="52" t="s">
        <v>135</v>
      </c>
      <c r="E61" s="198" t="s">
        <v>151</v>
      </c>
      <c r="F61" s="55">
        <v>0</v>
      </c>
      <c r="G61" s="56"/>
      <c r="H61" s="77"/>
      <c r="I61" s="55">
        <v>0</v>
      </c>
      <c r="J61" s="55">
        <v>0</v>
      </c>
      <c r="K61" s="55">
        <v>0</v>
      </c>
    </row>
    <row r="62" spans="1:11" outlineLevel="1">
      <c r="A62" s="18"/>
      <c r="B62" s="67"/>
      <c r="C62" s="6" t="s">
        <v>171</v>
      </c>
      <c r="D62" s="52" t="s">
        <v>135</v>
      </c>
      <c r="E62" s="198" t="s">
        <v>252</v>
      </c>
      <c r="F62" s="55">
        <v>0</v>
      </c>
      <c r="G62" s="56"/>
      <c r="H62" s="77"/>
      <c r="I62" s="55">
        <v>0</v>
      </c>
      <c r="J62" s="55">
        <v>0</v>
      </c>
      <c r="K62" s="55">
        <v>0</v>
      </c>
    </row>
    <row r="63" spans="1:11" outlineLevel="1">
      <c r="A63" s="18"/>
      <c r="B63" s="67"/>
      <c r="C63" s="6" t="s">
        <v>172</v>
      </c>
      <c r="D63" s="52" t="s">
        <v>135</v>
      </c>
      <c r="E63" s="198" t="s">
        <v>264</v>
      </c>
      <c r="F63" s="55">
        <v>0</v>
      </c>
      <c r="G63" s="56"/>
      <c r="H63" s="77"/>
      <c r="I63" s="55">
        <v>0</v>
      </c>
      <c r="J63" s="55">
        <v>0</v>
      </c>
      <c r="K63" s="55">
        <v>0</v>
      </c>
    </row>
    <row r="64" spans="1:11" outlineLevel="1">
      <c r="A64" s="18"/>
      <c r="B64" s="67"/>
      <c r="C64" s="6" t="s">
        <v>173</v>
      </c>
      <c r="D64" s="52" t="s">
        <v>135</v>
      </c>
      <c r="E64" s="198" t="s">
        <v>265</v>
      </c>
      <c r="F64" s="55">
        <v>0</v>
      </c>
      <c r="G64" s="56"/>
      <c r="H64" s="77"/>
      <c r="I64" s="55">
        <v>0</v>
      </c>
      <c r="J64" s="55">
        <v>0</v>
      </c>
      <c r="K64" s="55">
        <v>0</v>
      </c>
    </row>
    <row r="65" spans="1:11" outlineLevel="1">
      <c r="A65" s="18"/>
      <c r="B65" s="67"/>
      <c r="C65" s="6" t="s">
        <v>273</v>
      </c>
      <c r="D65" s="52" t="s">
        <v>135</v>
      </c>
      <c r="E65" s="198" t="s">
        <v>266</v>
      </c>
      <c r="F65" s="55">
        <v>0</v>
      </c>
      <c r="G65" s="56"/>
      <c r="H65" s="77"/>
      <c r="I65" s="55">
        <v>0</v>
      </c>
      <c r="J65" s="55">
        <v>0</v>
      </c>
      <c r="K65" s="55">
        <v>0</v>
      </c>
    </row>
    <row r="66" spans="1:11">
      <c r="A66" s="18"/>
      <c r="B66" s="71" t="s">
        <v>18</v>
      </c>
      <c r="C66" s="3" t="s">
        <v>138</v>
      </c>
      <c r="D66" s="52" t="s">
        <v>135</v>
      </c>
      <c r="E66" s="198" t="s">
        <v>74</v>
      </c>
      <c r="F66" s="55">
        <v>0</v>
      </c>
      <c r="G66" s="56"/>
      <c r="H66" s="77"/>
      <c r="I66" s="55">
        <v>0</v>
      </c>
      <c r="J66" s="55">
        <v>0</v>
      </c>
      <c r="K66" s="55">
        <v>0</v>
      </c>
    </row>
    <row r="67" spans="1:11" outlineLevel="1">
      <c r="A67" s="18"/>
      <c r="B67" s="67"/>
      <c r="C67" s="6" t="s">
        <v>99</v>
      </c>
      <c r="D67" s="52" t="s">
        <v>135</v>
      </c>
      <c r="E67" s="198" t="s">
        <v>75</v>
      </c>
      <c r="F67" s="55">
        <v>0</v>
      </c>
      <c r="G67" s="56"/>
      <c r="H67" s="77"/>
      <c r="I67" s="55">
        <v>0</v>
      </c>
      <c r="J67" s="55">
        <v>0</v>
      </c>
      <c r="K67" s="55">
        <v>0</v>
      </c>
    </row>
    <row r="68" spans="1:11" outlineLevel="1">
      <c r="A68" s="18"/>
      <c r="B68" s="67"/>
      <c r="C68" s="6" t="s">
        <v>91</v>
      </c>
      <c r="D68" s="52" t="s">
        <v>135</v>
      </c>
      <c r="E68" s="198" t="s">
        <v>76</v>
      </c>
      <c r="F68" s="55">
        <v>0</v>
      </c>
      <c r="G68" s="56"/>
      <c r="H68" s="77"/>
      <c r="I68" s="55">
        <v>0</v>
      </c>
      <c r="J68" s="55">
        <v>0</v>
      </c>
      <c r="K68" s="55">
        <v>0</v>
      </c>
    </row>
    <row r="69" spans="1:11">
      <c r="A69" s="18"/>
      <c r="B69" s="67"/>
      <c r="C69" s="46" t="s">
        <v>7</v>
      </c>
      <c r="D69" s="53" t="s">
        <v>135</v>
      </c>
      <c r="E69" s="54" t="s">
        <v>6</v>
      </c>
      <c r="F69" s="55">
        <v>0</v>
      </c>
      <c r="G69" s="56"/>
      <c r="H69" s="77"/>
      <c r="I69" s="55">
        <v>0</v>
      </c>
      <c r="J69" s="55">
        <v>0</v>
      </c>
      <c r="K69" s="55">
        <v>0</v>
      </c>
    </row>
    <row r="70" spans="1:11" ht="36">
      <c r="A70" s="18"/>
      <c r="B70" s="66" t="s">
        <v>155</v>
      </c>
      <c r="C70" s="30" t="s">
        <v>158</v>
      </c>
      <c r="D70" s="47" t="s">
        <v>136</v>
      </c>
      <c r="E70" s="31" t="s">
        <v>70</v>
      </c>
      <c r="F70" s="31"/>
      <c r="G70" s="30"/>
      <c r="H70" s="30"/>
      <c r="I70" s="30"/>
      <c r="J70" s="30"/>
      <c r="K70" s="30"/>
    </row>
    <row r="71" spans="1:11">
      <c r="A71" s="18"/>
      <c r="B71" s="71" t="s">
        <v>20</v>
      </c>
      <c r="C71" s="3" t="s">
        <v>98</v>
      </c>
      <c r="D71" s="52" t="s">
        <v>136</v>
      </c>
      <c r="E71" s="198" t="s">
        <v>70</v>
      </c>
      <c r="F71" s="55">
        <v>0</v>
      </c>
      <c r="G71" s="56"/>
      <c r="H71" s="77"/>
      <c r="I71" s="55">
        <v>0</v>
      </c>
      <c r="J71" s="55">
        <v>0</v>
      </c>
      <c r="K71" s="55">
        <v>0</v>
      </c>
    </row>
    <row r="72" spans="1:11" outlineLevel="1">
      <c r="A72" s="18"/>
      <c r="B72" s="71"/>
      <c r="C72" s="6" t="s">
        <v>92</v>
      </c>
      <c r="D72" s="52" t="s">
        <v>136</v>
      </c>
      <c r="E72" s="198" t="s">
        <v>64</v>
      </c>
      <c r="F72" s="55">
        <v>0</v>
      </c>
      <c r="G72" s="56"/>
      <c r="H72" s="77"/>
      <c r="I72" s="55">
        <v>0</v>
      </c>
      <c r="J72" s="55">
        <v>0</v>
      </c>
      <c r="K72" s="55">
        <v>0</v>
      </c>
    </row>
    <row r="73" spans="1:11" outlineLevel="1">
      <c r="A73" s="18"/>
      <c r="B73" s="71"/>
      <c r="C73" s="6" t="s">
        <v>93</v>
      </c>
      <c r="D73" s="52" t="s">
        <v>136</v>
      </c>
      <c r="E73" s="198" t="s">
        <v>65</v>
      </c>
      <c r="F73" s="55">
        <v>0</v>
      </c>
      <c r="G73" s="56"/>
      <c r="H73" s="77"/>
      <c r="I73" s="55">
        <v>0</v>
      </c>
      <c r="J73" s="55">
        <v>0</v>
      </c>
      <c r="K73" s="55">
        <v>0</v>
      </c>
    </row>
    <row r="74" spans="1:11" outlineLevel="1">
      <c r="A74" s="18"/>
      <c r="B74" s="67"/>
      <c r="C74" s="6" t="s">
        <v>94</v>
      </c>
      <c r="D74" s="52" t="s">
        <v>136</v>
      </c>
      <c r="E74" s="198" t="s">
        <v>66</v>
      </c>
      <c r="F74" s="55">
        <v>0</v>
      </c>
      <c r="G74" s="56"/>
      <c r="H74" s="77"/>
      <c r="I74" s="55">
        <v>0</v>
      </c>
      <c r="J74" s="55">
        <v>0</v>
      </c>
      <c r="K74" s="55">
        <v>0</v>
      </c>
    </row>
    <row r="75" spans="1:11" outlineLevel="1">
      <c r="A75" s="18"/>
      <c r="B75" s="67"/>
      <c r="C75" s="6" t="s">
        <v>95</v>
      </c>
      <c r="D75" s="52" t="s">
        <v>136</v>
      </c>
      <c r="E75" s="198" t="s">
        <v>85</v>
      </c>
      <c r="F75" s="55">
        <v>0</v>
      </c>
      <c r="G75" s="56"/>
      <c r="H75" s="77"/>
      <c r="I75" s="55">
        <v>0</v>
      </c>
      <c r="J75" s="55">
        <v>0</v>
      </c>
      <c r="K75" s="55">
        <v>0</v>
      </c>
    </row>
    <row r="76" spans="1:11" outlineLevel="1">
      <c r="A76" s="18"/>
      <c r="B76" s="67"/>
      <c r="C76" s="6" t="s">
        <v>96</v>
      </c>
      <c r="D76" s="52" t="s">
        <v>136</v>
      </c>
      <c r="E76" s="198" t="s">
        <v>86</v>
      </c>
      <c r="F76" s="55">
        <v>0</v>
      </c>
      <c r="G76" s="56"/>
      <c r="H76" s="77"/>
      <c r="I76" s="55">
        <v>0</v>
      </c>
      <c r="J76" s="55">
        <v>0</v>
      </c>
      <c r="K76" s="55">
        <v>0</v>
      </c>
    </row>
    <row r="77" spans="1:11" outlineLevel="1">
      <c r="A77" s="18"/>
      <c r="B77" s="67"/>
      <c r="C77" s="6" t="s">
        <v>97</v>
      </c>
      <c r="D77" s="52" t="s">
        <v>136</v>
      </c>
      <c r="E77" s="198" t="s">
        <v>150</v>
      </c>
      <c r="F77" s="55">
        <v>0</v>
      </c>
      <c r="G77" s="56"/>
      <c r="H77" s="77"/>
      <c r="I77" s="55">
        <v>0</v>
      </c>
      <c r="J77" s="55">
        <v>0</v>
      </c>
      <c r="K77" s="55">
        <v>0</v>
      </c>
    </row>
    <row r="78" spans="1:11">
      <c r="A78" s="18"/>
      <c r="B78" s="209" t="s">
        <v>156</v>
      </c>
      <c r="C78" s="215" t="s">
        <v>162</v>
      </c>
      <c r="D78" s="52" t="s">
        <v>136</v>
      </c>
      <c r="E78" s="198" t="s">
        <v>71</v>
      </c>
      <c r="F78" s="55">
        <v>0</v>
      </c>
      <c r="G78" s="56"/>
      <c r="H78" s="77"/>
      <c r="I78" s="55">
        <v>0</v>
      </c>
      <c r="J78" s="55">
        <v>0</v>
      </c>
      <c r="K78" s="55">
        <v>0</v>
      </c>
    </row>
    <row r="79" spans="1:11" outlineLevel="1">
      <c r="A79" s="18"/>
      <c r="B79" s="212"/>
      <c r="C79" s="216" t="s">
        <v>163</v>
      </c>
      <c r="D79" s="52" t="s">
        <v>136</v>
      </c>
      <c r="E79" s="198" t="s">
        <v>72</v>
      </c>
      <c r="F79" s="55">
        <v>0</v>
      </c>
      <c r="G79" s="56"/>
      <c r="H79" s="77"/>
      <c r="I79" s="55">
        <v>0</v>
      </c>
      <c r="J79" s="55">
        <v>0</v>
      </c>
      <c r="K79" s="55">
        <v>0</v>
      </c>
    </row>
    <row r="80" spans="1:11" outlineLevel="1">
      <c r="A80" s="18"/>
      <c r="B80" s="212"/>
      <c r="C80" s="216" t="s">
        <v>164</v>
      </c>
      <c r="D80" s="52" t="s">
        <v>136</v>
      </c>
      <c r="E80" s="198" t="s">
        <v>73</v>
      </c>
      <c r="F80" s="55">
        <v>0</v>
      </c>
      <c r="G80" s="56"/>
      <c r="H80" s="77"/>
      <c r="I80" s="55">
        <v>0</v>
      </c>
      <c r="J80" s="55">
        <v>0</v>
      </c>
      <c r="K80" s="55">
        <v>0</v>
      </c>
    </row>
    <row r="81" spans="1:11">
      <c r="A81" s="18"/>
      <c r="B81" s="71" t="s">
        <v>157</v>
      </c>
      <c r="C81" s="3" t="s">
        <v>138</v>
      </c>
      <c r="D81" s="52" t="s">
        <v>136</v>
      </c>
      <c r="E81" s="198" t="s">
        <v>74</v>
      </c>
      <c r="F81" s="55">
        <v>0</v>
      </c>
      <c r="G81" s="56"/>
      <c r="H81" s="77"/>
      <c r="I81" s="55">
        <v>0</v>
      </c>
      <c r="J81" s="55">
        <v>0</v>
      </c>
      <c r="K81" s="55">
        <v>0</v>
      </c>
    </row>
    <row r="82" spans="1:11" outlineLevel="1">
      <c r="A82" s="18"/>
      <c r="B82" s="67"/>
      <c r="C82" s="6" t="s">
        <v>99</v>
      </c>
      <c r="D82" s="52" t="s">
        <v>136</v>
      </c>
      <c r="E82" s="198" t="s">
        <v>75</v>
      </c>
      <c r="F82" s="55">
        <v>0</v>
      </c>
      <c r="G82" s="56"/>
      <c r="H82" s="77"/>
      <c r="I82" s="55">
        <v>0</v>
      </c>
      <c r="J82" s="55">
        <v>0</v>
      </c>
      <c r="K82" s="55">
        <v>0</v>
      </c>
    </row>
    <row r="83" spans="1:11" outlineLevel="1">
      <c r="A83" s="18"/>
      <c r="B83" s="67"/>
      <c r="C83" s="6" t="s">
        <v>91</v>
      </c>
      <c r="D83" s="52" t="s">
        <v>136</v>
      </c>
      <c r="E83" s="198" t="s">
        <v>76</v>
      </c>
      <c r="F83" s="55">
        <v>0</v>
      </c>
      <c r="G83" s="56"/>
      <c r="H83" s="77"/>
      <c r="I83" s="55">
        <v>0</v>
      </c>
      <c r="J83" s="55">
        <v>0</v>
      </c>
      <c r="K83" s="55">
        <v>0</v>
      </c>
    </row>
    <row r="84" spans="1:11" ht="13.5">
      <c r="A84" s="18" t="s">
        <v>108</v>
      </c>
      <c r="B84" s="67"/>
      <c r="C84" s="46" t="s">
        <v>7</v>
      </c>
      <c r="D84" s="53" t="s">
        <v>136</v>
      </c>
      <c r="E84" s="54" t="s">
        <v>6</v>
      </c>
      <c r="F84" s="55">
        <v>0</v>
      </c>
      <c r="G84" s="56"/>
      <c r="H84" s="77"/>
      <c r="I84" s="55">
        <v>0</v>
      </c>
      <c r="J84" s="55">
        <v>0</v>
      </c>
      <c r="K84" s="55">
        <v>0</v>
      </c>
    </row>
    <row r="85" spans="1:11" ht="36">
      <c r="A85" s="18"/>
      <c r="B85" s="66" t="s">
        <v>161</v>
      </c>
      <c r="C85" s="30" t="s">
        <v>19</v>
      </c>
      <c r="D85" s="47" t="s">
        <v>159</v>
      </c>
      <c r="E85" s="31" t="s">
        <v>70</v>
      </c>
      <c r="F85" s="31"/>
      <c r="G85" s="30"/>
      <c r="H85" s="30"/>
      <c r="I85" s="30"/>
      <c r="J85" s="30"/>
      <c r="K85" s="30"/>
    </row>
    <row r="86" spans="1:11">
      <c r="A86" s="18"/>
      <c r="B86" s="71" t="s">
        <v>160</v>
      </c>
      <c r="C86" s="72" t="s">
        <v>144</v>
      </c>
      <c r="D86" s="52" t="s">
        <v>159</v>
      </c>
      <c r="E86" s="198" t="s">
        <v>70</v>
      </c>
      <c r="F86" s="55">
        <v>0</v>
      </c>
      <c r="G86" s="56"/>
      <c r="H86" s="77"/>
      <c r="I86" s="55">
        <v>0</v>
      </c>
      <c r="J86" s="55">
        <v>0</v>
      </c>
      <c r="K86" s="55">
        <v>0</v>
      </c>
    </row>
    <row r="87" spans="1:11" ht="13.5" outlineLevel="1">
      <c r="A87" s="18" t="s">
        <v>108</v>
      </c>
      <c r="B87" s="67"/>
      <c r="C87" s="6" t="s">
        <v>267</v>
      </c>
      <c r="D87" s="52" t="s">
        <v>159</v>
      </c>
      <c r="E87" s="198" t="s">
        <v>64</v>
      </c>
      <c r="F87" s="55">
        <v>0</v>
      </c>
      <c r="G87" s="56"/>
      <c r="H87" s="77"/>
      <c r="I87" s="55">
        <v>0</v>
      </c>
      <c r="J87" s="55">
        <v>0</v>
      </c>
      <c r="K87" s="55">
        <v>0</v>
      </c>
    </row>
    <row r="88" spans="1:11" ht="13.5" outlineLevel="1">
      <c r="A88" s="18" t="s">
        <v>108</v>
      </c>
      <c r="B88" s="67"/>
      <c r="C88" s="6" t="s">
        <v>268</v>
      </c>
      <c r="D88" s="52" t="s">
        <v>159</v>
      </c>
      <c r="E88" s="198" t="s">
        <v>65</v>
      </c>
      <c r="F88" s="55">
        <v>0</v>
      </c>
      <c r="G88" s="56"/>
      <c r="H88" s="77"/>
      <c r="I88" s="55">
        <v>0</v>
      </c>
      <c r="J88" s="55">
        <v>0</v>
      </c>
      <c r="K88" s="55">
        <v>0</v>
      </c>
    </row>
    <row r="89" spans="1:11" ht="13.5">
      <c r="A89" s="18" t="s">
        <v>108</v>
      </c>
      <c r="B89" s="67"/>
      <c r="C89" s="46" t="s">
        <v>7</v>
      </c>
      <c r="D89" s="53" t="s">
        <v>159</v>
      </c>
      <c r="E89" s="54" t="s">
        <v>6</v>
      </c>
      <c r="F89" s="55">
        <v>0</v>
      </c>
      <c r="G89" s="56"/>
      <c r="H89" s="77"/>
      <c r="I89" s="55">
        <v>0</v>
      </c>
      <c r="J89" s="55">
        <v>0</v>
      </c>
      <c r="K89" s="55">
        <v>0</v>
      </c>
    </row>
    <row r="90" spans="1:11">
      <c r="C90" s="143"/>
      <c r="D90" s="143"/>
      <c r="E90" s="143"/>
      <c r="F90" s="143"/>
      <c r="G90" s="143"/>
      <c r="H90" s="143"/>
      <c r="I90" s="143"/>
      <c r="J90" s="143"/>
    </row>
    <row r="91" spans="1:11" s="58" customFormat="1">
      <c r="A91" s="57"/>
      <c r="B91" s="70" t="s">
        <v>110</v>
      </c>
      <c r="C91" s="138" t="s">
        <v>278</v>
      </c>
      <c r="D91" s="219"/>
      <c r="E91" s="138"/>
      <c r="F91" s="138"/>
      <c r="G91" s="60"/>
      <c r="H91" s="60"/>
      <c r="I91" s="60"/>
    </row>
    <row r="92" spans="1:11" s="58" customFormat="1">
      <c r="A92" s="57"/>
      <c r="B92" s="70"/>
      <c r="C92" s="138" t="s">
        <v>279</v>
      </c>
      <c r="D92" s="59"/>
      <c r="E92" s="138"/>
      <c r="F92" s="220" t="s">
        <v>274</v>
      </c>
      <c r="G92" s="59"/>
      <c r="H92" s="59"/>
      <c r="I92" s="59"/>
      <c r="J92" s="59"/>
    </row>
  </sheetData>
  <mergeCells count="3">
    <mergeCell ref="C8:C9"/>
    <mergeCell ref="D8:E9"/>
    <mergeCell ref="F8:F9"/>
  </mergeCells>
  <dataValidations count="3">
    <dataValidation type="list" allowBlank="1" showInputMessage="1" showErrorMessage="1" errorTitle="У-упс..." error="2013, 2014, 2015" sqref="H86:H89 H44:H49 H25:H42 H51:H69 H71:H84 H11:H23" xr:uid="{00000000-0002-0000-0300-000000000000}">
      <formula1>"0.4,6(10),20,35,110"</formula1>
    </dataValidation>
    <dataValidation type="list" allowBlank="1" showInputMessage="1" showErrorMessage="1" errorTitle="У-упс..." error="2013, 2014, 2015" sqref="G90" xr:uid="{00000000-0002-0000-0300-000001000000}">
      <formula1>"2014,2015,2016"</formula1>
    </dataValidation>
    <dataValidation type="list" allowBlank="1" showInputMessage="1" showErrorMessage="1" errorTitle="У-упс..." error="2013, 2014, 2015" sqref="G25:G42 G44:G49 G86:G89 G51:G69 G71:G84 G11:G23" xr:uid="{00000000-0002-0000-0300-000002000000}">
      <formula1>"2015,2016,2017"</formula1>
    </dataValidation>
  </dataValidations>
  <pageMargins left="0.7165354330708662" right="0.39370078740157483" top="0.39370078740157483" bottom="0.28999999999999998" header="0.31496062992125984" footer="0.19685039370078741"/>
  <pageSetup paperSize="9" scale="75" fitToHeight="0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">
    <tabColor theme="9" tint="0.59999389629810485"/>
    <pageSetUpPr fitToPage="1"/>
  </sheetPr>
  <dimension ref="A2:K23"/>
  <sheetViews>
    <sheetView view="pageBreakPreview" zoomScale="85" zoomScaleNormal="100" zoomScaleSheetLayoutView="85" workbookViewId="0">
      <selection activeCell="M17" sqref="M17"/>
    </sheetView>
  </sheetViews>
  <sheetFormatPr defaultRowHeight="12"/>
  <cols>
    <col min="1" max="1" width="4.140625" style="21" customWidth="1"/>
    <col min="2" max="2" width="10.85546875" style="1" customWidth="1"/>
    <col min="3" max="3" width="49.42578125" style="1" customWidth="1"/>
    <col min="4" max="4" width="13.140625" style="1" bestFit="1" customWidth="1"/>
    <col min="5" max="5" width="15.28515625" style="1" bestFit="1" customWidth="1"/>
    <col min="6" max="6" width="13.5703125" style="1" bestFit="1" customWidth="1"/>
    <col min="7" max="7" width="15.5703125" style="1" bestFit="1" customWidth="1"/>
    <col min="8" max="8" width="10.5703125" style="1" customWidth="1"/>
    <col min="9" max="16384" width="9.140625" style="1"/>
  </cols>
  <sheetData>
    <row r="2" spans="1:11">
      <c r="B2" s="11" t="s">
        <v>182</v>
      </c>
    </row>
    <row r="3" spans="1:11">
      <c r="B3" s="1" t="s">
        <v>232</v>
      </c>
    </row>
    <row r="4" spans="1:11">
      <c r="B4" s="10"/>
    </row>
    <row r="5" spans="1:11" ht="15">
      <c r="B5" s="75" t="s">
        <v>277</v>
      </c>
    </row>
    <row r="7" spans="1:11" ht="24">
      <c r="A7" s="22" t="s">
        <v>108</v>
      </c>
      <c r="B7" s="228" t="s">
        <v>107</v>
      </c>
      <c r="C7" s="228" t="s">
        <v>21</v>
      </c>
      <c r="D7" s="229" t="s">
        <v>141</v>
      </c>
      <c r="E7" s="230"/>
      <c r="F7" s="230"/>
      <c r="G7" s="231"/>
    </row>
    <row r="8" spans="1:11" ht="74.25" customHeight="1">
      <c r="B8" s="228"/>
      <c r="C8" s="228"/>
      <c r="D8" s="4" t="s">
        <v>101</v>
      </c>
      <c r="E8" s="4" t="s">
        <v>102</v>
      </c>
      <c r="F8" s="4" t="s">
        <v>104</v>
      </c>
      <c r="G8" s="4" t="s">
        <v>106</v>
      </c>
    </row>
    <row r="9" spans="1:11" ht="18" customHeight="1">
      <c r="B9" s="228"/>
      <c r="C9" s="228"/>
      <c r="D9" s="4" t="s">
        <v>100</v>
      </c>
      <c r="E9" s="4" t="s">
        <v>22</v>
      </c>
      <c r="F9" s="4" t="s">
        <v>103</v>
      </c>
      <c r="G9" s="4" t="s">
        <v>105</v>
      </c>
    </row>
    <row r="10" spans="1:11"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</row>
    <row r="11" spans="1:11" ht="24">
      <c r="A11" s="22" t="s">
        <v>108</v>
      </c>
      <c r="B11" s="44">
        <v>2018</v>
      </c>
      <c r="C11" s="45" t="s">
        <v>122</v>
      </c>
      <c r="D11" s="28"/>
      <c r="E11" s="28"/>
      <c r="F11" s="28"/>
      <c r="G11" s="29"/>
    </row>
    <row r="12" spans="1:11" ht="36">
      <c r="A12" s="22" t="s">
        <v>111</v>
      </c>
      <c r="B12" s="25" t="s">
        <v>1</v>
      </c>
      <c r="C12" s="26" t="s">
        <v>23</v>
      </c>
      <c r="D12" s="38">
        <f>'3_С1_до 15 кВт'!H12</f>
        <v>0.43700000000000006</v>
      </c>
      <c r="E12" s="27">
        <v>4</v>
      </c>
      <c r="F12" s="27">
        <v>51.9</v>
      </c>
      <c r="G12" s="38">
        <f>D12/E12</f>
        <v>0.10925000000000001</v>
      </c>
      <c r="H12" s="221"/>
      <c r="I12" s="221"/>
      <c r="J12" s="221"/>
      <c r="K12" s="221"/>
    </row>
    <row r="13" spans="1:11" ht="48">
      <c r="A13" s="22" t="s">
        <v>111</v>
      </c>
      <c r="B13" s="4" t="s">
        <v>8</v>
      </c>
      <c r="C13" s="15" t="s">
        <v>231</v>
      </c>
      <c r="D13" s="39">
        <f>'3_С1_до 15 кВт'!L12</f>
        <v>0.34299999999999997</v>
      </c>
      <c r="E13" s="23">
        <v>4</v>
      </c>
      <c r="F13" s="23">
        <v>51.9</v>
      </c>
      <c r="G13" s="38">
        <f t="shared" ref="G13:G19" si="0">D13/E13</f>
        <v>8.5749999999999993E-2</v>
      </c>
      <c r="H13" s="221"/>
      <c r="I13" s="221"/>
      <c r="J13" s="221"/>
      <c r="K13" s="221"/>
    </row>
    <row r="14" spans="1:11" ht="24">
      <c r="A14" s="22" t="s">
        <v>108</v>
      </c>
      <c r="B14" s="44">
        <v>2017</v>
      </c>
      <c r="C14" s="45" t="s">
        <v>123</v>
      </c>
      <c r="D14" s="28"/>
      <c r="E14" s="28"/>
      <c r="F14" s="28"/>
      <c r="G14" s="29"/>
    </row>
    <row r="15" spans="1:11" ht="36">
      <c r="A15" s="22" t="s">
        <v>111</v>
      </c>
      <c r="B15" s="25" t="s">
        <v>1</v>
      </c>
      <c r="C15" s="15" t="s">
        <v>23</v>
      </c>
      <c r="D15" s="38">
        <f>'3_С1_до 15 кВт'!I12</f>
        <v>0.13800000000000001</v>
      </c>
      <c r="E15" s="27">
        <v>1</v>
      </c>
      <c r="F15" s="27">
        <v>10</v>
      </c>
      <c r="G15" s="38">
        <f t="shared" si="0"/>
        <v>0.13800000000000001</v>
      </c>
    </row>
    <row r="16" spans="1:11" ht="48">
      <c r="A16" s="22" t="s">
        <v>111</v>
      </c>
      <c r="B16" s="19" t="s">
        <v>8</v>
      </c>
      <c r="C16" s="147" t="s">
        <v>231</v>
      </c>
      <c r="D16" s="39">
        <f>'3_С1_до 15 кВт'!M12</f>
        <v>0.25900000000000001</v>
      </c>
      <c r="E16" s="23">
        <v>1</v>
      </c>
      <c r="F16" s="23">
        <v>10</v>
      </c>
      <c r="G16" s="38">
        <f t="shared" si="0"/>
        <v>0.25900000000000001</v>
      </c>
    </row>
    <row r="17" spans="1:7" ht="24">
      <c r="A17" s="22" t="s">
        <v>108</v>
      </c>
      <c r="B17" s="44">
        <v>2016</v>
      </c>
      <c r="C17" s="45" t="s">
        <v>124</v>
      </c>
      <c r="D17" s="28"/>
      <c r="E17" s="28"/>
      <c r="F17" s="28"/>
      <c r="G17" s="29"/>
    </row>
    <row r="18" spans="1:7" ht="36">
      <c r="A18" s="22" t="s">
        <v>111</v>
      </c>
      <c r="B18" s="25" t="s">
        <v>1</v>
      </c>
      <c r="C18" s="15" t="s">
        <v>23</v>
      </c>
      <c r="D18" s="38">
        <f>'3_С1_до 15 кВт'!J12</f>
        <v>0.26100000000000001</v>
      </c>
      <c r="E18" s="27">
        <v>1</v>
      </c>
      <c r="F18" s="27">
        <v>15</v>
      </c>
      <c r="G18" s="38">
        <f t="shared" si="0"/>
        <v>0.26100000000000001</v>
      </c>
    </row>
    <row r="19" spans="1:7" ht="48">
      <c r="A19" s="22" t="s">
        <v>111</v>
      </c>
      <c r="B19" s="19" t="s">
        <v>8</v>
      </c>
      <c r="C19" s="147" t="s">
        <v>234</v>
      </c>
      <c r="D19" s="39">
        <f>'3_С1_до 15 кВт'!N12</f>
        <v>0.45999999999999996</v>
      </c>
      <c r="E19" s="23">
        <v>1</v>
      </c>
      <c r="F19" s="23">
        <v>15</v>
      </c>
      <c r="G19" s="38">
        <f t="shared" si="0"/>
        <v>0.45999999999999996</v>
      </c>
    </row>
    <row r="22" spans="1:7">
      <c r="B22" s="1" t="s">
        <v>110</v>
      </c>
      <c r="C22" s="138" t="s">
        <v>278</v>
      </c>
      <c r="D22" s="219"/>
      <c r="E22" s="138"/>
      <c r="F22" s="138"/>
    </row>
    <row r="23" spans="1:7">
      <c r="C23" s="138" t="s">
        <v>279</v>
      </c>
      <c r="D23" s="59"/>
      <c r="E23" s="138"/>
      <c r="F23" s="220" t="s">
        <v>274</v>
      </c>
    </row>
  </sheetData>
  <mergeCells count="3">
    <mergeCell ref="B7:B9"/>
    <mergeCell ref="C7:C9"/>
    <mergeCell ref="D7:G7"/>
  </mergeCells>
  <pageMargins left="0.78740157480314965" right="0.39370078740157483" top="0.39370078740157483" bottom="0.39370078740157483" header="0.31496062992125984" footer="0.31496062992125984"/>
  <pageSetup paperSize="9" scale="76" fitToHeight="0" orientation="portrait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">
    <tabColor theme="9" tint="0.59999389629810485"/>
    <pageSetUpPr fitToPage="1"/>
  </sheetPr>
  <dimension ref="A2:V38"/>
  <sheetViews>
    <sheetView topLeftCell="A22" zoomScaleNormal="100" zoomScaleSheetLayoutView="70" workbookViewId="0">
      <selection activeCell="V12" sqref="V12"/>
    </sheetView>
  </sheetViews>
  <sheetFormatPr defaultRowHeight="12" outlineLevelCol="1"/>
  <cols>
    <col min="1" max="1" width="4.140625" style="13" customWidth="1"/>
    <col min="2" max="2" width="14.5703125" style="1" customWidth="1"/>
    <col min="3" max="3" width="35" style="1" customWidth="1"/>
    <col min="4" max="6" width="12.7109375" style="1" customWidth="1" outlineLevel="1"/>
    <col min="7" max="7" width="1.85546875" style="1" bestFit="1" customWidth="1"/>
    <col min="8" max="10" width="12.7109375" style="1" customWidth="1" outlineLevel="1"/>
    <col min="11" max="11" width="1.85546875" style="1" bestFit="1" customWidth="1"/>
    <col min="12" max="14" width="12.7109375" style="1" customWidth="1" outlineLevel="1"/>
    <col min="15" max="15" width="1.85546875" style="1" bestFit="1" customWidth="1"/>
    <col min="16" max="16384" width="9.140625" style="1"/>
  </cols>
  <sheetData>
    <row r="2" spans="1:22" ht="15">
      <c r="B2" s="64" t="s">
        <v>221</v>
      </c>
      <c r="C2" s="11"/>
      <c r="D2" s="11"/>
      <c r="E2" s="11"/>
      <c r="F2" s="11"/>
      <c r="H2" s="11"/>
      <c r="I2" s="11"/>
      <c r="J2" s="11"/>
      <c r="L2" s="11"/>
      <c r="M2" s="11"/>
      <c r="N2" s="11"/>
    </row>
    <row r="3" spans="1:22" ht="15">
      <c r="B3" s="64" t="s">
        <v>233</v>
      </c>
      <c r="C3" s="11"/>
      <c r="D3" s="11"/>
      <c r="E3" s="20"/>
      <c r="F3" s="20"/>
      <c r="H3" s="11"/>
      <c r="I3" s="20"/>
      <c r="J3" s="20"/>
      <c r="L3" s="11"/>
      <c r="M3" s="20"/>
      <c r="N3" s="20"/>
    </row>
    <row r="4" spans="1:22" ht="15">
      <c r="B4" s="65"/>
      <c r="C4" s="20"/>
      <c r="D4" s="20"/>
      <c r="E4" s="20"/>
      <c r="F4" s="11"/>
      <c r="H4" s="20"/>
      <c r="I4" s="20"/>
      <c r="J4" s="11"/>
      <c r="L4" s="20"/>
      <c r="M4" s="20"/>
      <c r="N4" s="11"/>
    </row>
    <row r="5" spans="1:22" ht="15.75">
      <c r="B5" s="76" t="s">
        <v>277</v>
      </c>
      <c r="D5" s="16"/>
      <c r="E5" s="16"/>
      <c r="F5" s="11"/>
      <c r="H5" s="16"/>
      <c r="I5" s="16"/>
      <c r="J5" s="11"/>
      <c r="L5" s="16"/>
      <c r="M5" s="16"/>
      <c r="N5" s="11"/>
    </row>
    <row r="6" spans="1:22" s="36" customFormat="1">
      <c r="A6" s="32"/>
      <c r="B6" s="33"/>
      <c r="C6" s="33"/>
      <c r="D6" s="33"/>
      <c r="E6" s="33"/>
      <c r="F6" s="34"/>
      <c r="G6" s="37" t="s">
        <v>112</v>
      </c>
      <c r="H6" s="35"/>
      <c r="I6" s="35"/>
      <c r="J6" s="35"/>
      <c r="K6" s="37" t="s">
        <v>112</v>
      </c>
      <c r="L6" s="35"/>
      <c r="M6" s="35"/>
      <c r="N6" s="35"/>
      <c r="O6" s="37" t="s">
        <v>112</v>
      </c>
    </row>
    <row r="7" spans="1:22" s="36" customFormat="1">
      <c r="A7" s="32"/>
      <c r="B7" s="33"/>
      <c r="C7" s="33"/>
      <c r="D7" s="61" t="s">
        <v>120</v>
      </c>
      <c r="E7" s="33"/>
      <c r="F7" s="7" t="s">
        <v>109</v>
      </c>
      <c r="G7" s="37"/>
      <c r="H7" s="61" t="s">
        <v>235</v>
      </c>
      <c r="I7" s="35"/>
      <c r="J7" s="7" t="s">
        <v>109</v>
      </c>
      <c r="K7" s="37"/>
      <c r="L7" s="61" t="s">
        <v>236</v>
      </c>
      <c r="M7" s="35"/>
      <c r="N7" s="7" t="s">
        <v>109</v>
      </c>
      <c r="O7" s="37"/>
    </row>
    <row r="8" spans="1:22" ht="78.75" customHeight="1">
      <c r="A8" s="40" t="s">
        <v>121</v>
      </c>
      <c r="B8" s="222" t="s">
        <v>107</v>
      </c>
      <c r="C8" s="222" t="s">
        <v>25</v>
      </c>
      <c r="D8" s="233" t="s">
        <v>119</v>
      </c>
      <c r="E8" s="234"/>
      <c r="F8" s="235"/>
      <c r="H8" s="233" t="s">
        <v>23</v>
      </c>
      <c r="I8" s="234"/>
      <c r="J8" s="235"/>
      <c r="L8" s="233" t="s">
        <v>234</v>
      </c>
      <c r="M8" s="234"/>
      <c r="N8" s="235"/>
    </row>
    <row r="9" spans="1:22">
      <c r="B9" s="232"/>
      <c r="C9" s="232"/>
      <c r="D9" s="19" t="s">
        <v>113</v>
      </c>
      <c r="E9" s="19" t="s">
        <v>115</v>
      </c>
      <c r="F9" s="19" t="s">
        <v>114</v>
      </c>
      <c r="H9" s="19" t="s">
        <v>116</v>
      </c>
      <c r="I9" s="19" t="s">
        <v>117</v>
      </c>
      <c r="J9" s="19" t="s">
        <v>118</v>
      </c>
      <c r="L9" s="19" t="s">
        <v>113</v>
      </c>
      <c r="M9" s="19" t="s">
        <v>115</v>
      </c>
      <c r="N9" s="19" t="s">
        <v>114</v>
      </c>
    </row>
    <row r="10" spans="1:22" ht="15">
      <c r="B10" s="223"/>
      <c r="C10" s="223"/>
      <c r="D10" s="74">
        <v>2018</v>
      </c>
      <c r="E10" s="74">
        <v>2017</v>
      </c>
      <c r="F10" s="74">
        <v>2016</v>
      </c>
      <c r="H10" s="41">
        <f>D10</f>
        <v>2018</v>
      </c>
      <c r="I10" s="168">
        <f t="shared" ref="I10:J10" si="0">E10</f>
        <v>2017</v>
      </c>
      <c r="J10" s="168">
        <f t="shared" si="0"/>
        <v>2016</v>
      </c>
      <c r="L10" s="41">
        <f>H10</f>
        <v>2018</v>
      </c>
      <c r="M10" s="168">
        <f t="shared" ref="M10:N10" si="1">I10</f>
        <v>2017</v>
      </c>
      <c r="N10" s="168">
        <f t="shared" si="1"/>
        <v>2016</v>
      </c>
    </row>
    <row r="11" spans="1:22">
      <c r="B11" s="2">
        <v>1</v>
      </c>
      <c r="C11" s="2">
        <v>2</v>
      </c>
      <c r="D11" s="2">
        <v>3</v>
      </c>
      <c r="E11" s="2">
        <v>4</v>
      </c>
      <c r="F11" s="2">
        <v>5</v>
      </c>
      <c r="H11" s="12">
        <v>3</v>
      </c>
      <c r="I11" s="12">
        <v>4</v>
      </c>
      <c r="J11" s="12">
        <v>5</v>
      </c>
      <c r="L11" s="12">
        <v>3</v>
      </c>
      <c r="M11" s="12">
        <v>4</v>
      </c>
      <c r="N11" s="12">
        <v>5</v>
      </c>
    </row>
    <row r="12" spans="1:22" ht="57">
      <c r="A12" s="14" t="s">
        <v>108</v>
      </c>
      <c r="B12" s="4" t="s">
        <v>1</v>
      </c>
      <c r="C12" s="62" t="s">
        <v>26</v>
      </c>
      <c r="D12" s="39">
        <f>SUM(D13,D14,D15,D16,D17,D26)</f>
        <v>0.78</v>
      </c>
      <c r="E12" s="39">
        <f t="shared" ref="E12" si="2">SUM(E13,E14,E15,E16,E17,E26)</f>
        <v>0.39700000000000002</v>
      </c>
      <c r="F12" s="39">
        <f>SUM(F13,F14,F15,F16,F17,F26)</f>
        <v>0.72099999999999986</v>
      </c>
      <c r="G12" s="43"/>
      <c r="H12" s="39">
        <f>SUM(H13,H14,H15,H16,H17,H26)</f>
        <v>0.43700000000000006</v>
      </c>
      <c r="I12" s="39">
        <f t="shared" ref="I12" si="3">SUM(I13,I14,I15,I16,I17,I26)</f>
        <v>0.13800000000000001</v>
      </c>
      <c r="J12" s="39">
        <f>SUM(J13,J14,J15,J16,J17,J26)</f>
        <v>0.26100000000000001</v>
      </c>
      <c r="K12" s="43"/>
      <c r="L12" s="39">
        <f>SUM(L13,L14,L15,L16,L17,L26)</f>
        <v>0.34299999999999997</v>
      </c>
      <c r="M12" s="39">
        <f t="shared" ref="M12" si="4">SUM(M13,M14,M15,M16,M17,M26)</f>
        <v>0.25900000000000001</v>
      </c>
      <c r="N12" s="39">
        <f>SUM(N13,N14,N15,N16,N17,N26)</f>
        <v>0.45999999999999996</v>
      </c>
      <c r="O12" s="43"/>
      <c r="Q12" s="221"/>
      <c r="R12" s="221"/>
      <c r="U12" s="221"/>
      <c r="V12" s="221"/>
    </row>
    <row r="13" spans="1:22" ht="16.5">
      <c r="A13" s="14" t="s">
        <v>108</v>
      </c>
      <c r="B13" s="4" t="s">
        <v>27</v>
      </c>
      <c r="C13" s="62" t="s">
        <v>28</v>
      </c>
      <c r="D13" s="39">
        <f>SUM(H13,L13)</f>
        <v>0</v>
      </c>
      <c r="E13" s="166">
        <f t="shared" ref="E13:F13" si="5">SUM(I13,M13)</f>
        <v>1.2999999999999999E-2</v>
      </c>
      <c r="F13" s="166">
        <f t="shared" si="5"/>
        <v>5.0000000000000001E-3</v>
      </c>
      <c r="G13" s="43"/>
      <c r="H13" s="23">
        <v>0</v>
      </c>
      <c r="I13" s="23">
        <v>0</v>
      </c>
      <c r="J13" s="23">
        <v>2E-3</v>
      </c>
      <c r="K13" s="43"/>
      <c r="L13" s="23">
        <v>0</v>
      </c>
      <c r="M13" s="23">
        <v>1.2999999999999999E-2</v>
      </c>
      <c r="N13" s="23">
        <v>3.0000000000000001E-3</v>
      </c>
      <c r="O13" s="43"/>
    </row>
    <row r="14" spans="1:22" ht="16.5" customHeight="1">
      <c r="A14" s="14" t="s">
        <v>108</v>
      </c>
      <c r="B14" s="4" t="s">
        <v>29</v>
      </c>
      <c r="C14" s="62" t="s">
        <v>30</v>
      </c>
      <c r="D14" s="166">
        <f t="shared" ref="D14:D16" si="6">SUM(H14,L14)</f>
        <v>1E-3</v>
      </c>
      <c r="E14" s="166">
        <f t="shared" ref="E14:E16" si="7">SUM(I14,M14)</f>
        <v>0</v>
      </c>
      <c r="F14" s="166">
        <f t="shared" ref="F14:F16" si="8">SUM(J14,N14)</f>
        <v>0</v>
      </c>
      <c r="G14" s="43"/>
      <c r="H14" s="23">
        <v>1E-3</v>
      </c>
      <c r="I14" s="23">
        <v>0</v>
      </c>
      <c r="J14" s="23">
        <v>0</v>
      </c>
      <c r="K14" s="43"/>
      <c r="L14" s="23">
        <v>0</v>
      </c>
      <c r="M14" s="23">
        <v>0</v>
      </c>
      <c r="N14" s="23">
        <v>0</v>
      </c>
      <c r="O14" s="43"/>
    </row>
    <row r="15" spans="1:22" ht="16.5">
      <c r="A15" s="14" t="s">
        <v>108</v>
      </c>
      <c r="B15" s="4" t="s">
        <v>31</v>
      </c>
      <c r="C15" s="62" t="s">
        <v>32</v>
      </c>
      <c r="D15" s="166">
        <f t="shared" si="6"/>
        <v>0.217</v>
      </c>
      <c r="E15" s="166">
        <f t="shared" si="7"/>
        <v>0.29399999999999998</v>
      </c>
      <c r="F15" s="166">
        <f t="shared" si="8"/>
        <v>0.54099999999999993</v>
      </c>
      <c r="G15" s="43"/>
      <c r="H15" s="23">
        <v>0.122</v>
      </c>
      <c r="I15" s="23">
        <v>0.106</v>
      </c>
      <c r="J15" s="23">
        <v>0.19600000000000001</v>
      </c>
      <c r="K15" s="43"/>
      <c r="L15" s="23">
        <v>9.5000000000000001E-2</v>
      </c>
      <c r="M15" s="23">
        <v>0.188</v>
      </c>
      <c r="N15" s="23">
        <v>0.34499999999999997</v>
      </c>
      <c r="O15" s="43"/>
    </row>
    <row r="16" spans="1:22" ht="28.5">
      <c r="A16" s="14" t="s">
        <v>108</v>
      </c>
      <c r="B16" s="4" t="s">
        <v>33</v>
      </c>
      <c r="C16" s="62" t="s">
        <v>34</v>
      </c>
      <c r="D16" s="166">
        <f t="shared" si="6"/>
        <v>6.7000000000000004E-2</v>
      </c>
      <c r="E16" s="166">
        <f t="shared" si="7"/>
        <v>0.09</v>
      </c>
      <c r="F16" s="166">
        <f t="shared" si="8"/>
        <v>0.16499999999999998</v>
      </c>
      <c r="G16" s="43"/>
      <c r="H16" s="23">
        <v>3.6999999999999998E-2</v>
      </c>
      <c r="I16" s="23">
        <v>3.2000000000000001E-2</v>
      </c>
      <c r="J16" s="23">
        <v>0.06</v>
      </c>
      <c r="K16" s="43"/>
      <c r="L16" s="23">
        <v>0.03</v>
      </c>
      <c r="M16" s="23">
        <v>5.8000000000000003E-2</v>
      </c>
      <c r="N16" s="23">
        <v>0.105</v>
      </c>
      <c r="O16" s="43"/>
    </row>
    <row r="17" spans="1:15" ht="28.5">
      <c r="A17" s="14" t="s">
        <v>108</v>
      </c>
      <c r="B17" s="4" t="s">
        <v>35</v>
      </c>
      <c r="C17" s="62" t="s">
        <v>36</v>
      </c>
      <c r="D17" s="39">
        <f>SUM(D18:D20)</f>
        <v>8.0000000000000002E-3</v>
      </c>
      <c r="E17" s="39">
        <f>SUM(E18:E20)</f>
        <v>0</v>
      </c>
      <c r="F17" s="39">
        <f t="shared" ref="F17" si="9">SUM(F18:F20)</f>
        <v>0.01</v>
      </c>
      <c r="G17" s="43"/>
      <c r="H17" s="39">
        <f>SUM(H18:H20)</f>
        <v>4.0000000000000001E-3</v>
      </c>
      <c r="I17" s="39">
        <f>SUM(I18:I20)</f>
        <v>0</v>
      </c>
      <c r="J17" s="39">
        <f t="shared" ref="J17" si="10">SUM(J18:J20)</f>
        <v>3.0000000000000001E-3</v>
      </c>
      <c r="K17" s="43"/>
      <c r="L17" s="39">
        <f>SUM(L18:L20)</f>
        <v>4.0000000000000001E-3</v>
      </c>
      <c r="M17" s="39">
        <f>SUM(M18:M20)</f>
        <v>0</v>
      </c>
      <c r="N17" s="39">
        <f t="shared" ref="N17" si="11">SUM(N18:N20)</f>
        <v>7.0000000000000001E-3</v>
      </c>
      <c r="O17" s="43"/>
    </row>
    <row r="18" spans="1:15" ht="28.5">
      <c r="A18" s="14" t="s">
        <v>108</v>
      </c>
      <c r="B18" s="4" t="s">
        <v>37</v>
      </c>
      <c r="C18" s="62" t="s">
        <v>38</v>
      </c>
      <c r="D18" s="166">
        <f>SUM(H18,L18)</f>
        <v>0</v>
      </c>
      <c r="E18" s="166">
        <f t="shared" ref="E18:E19" si="12">SUM(I18,M18)</f>
        <v>0</v>
      </c>
      <c r="F18" s="166">
        <f t="shared" ref="F18:F19" si="13">SUM(J18,N18)</f>
        <v>0</v>
      </c>
      <c r="G18" s="43"/>
      <c r="H18" s="23">
        <v>0</v>
      </c>
      <c r="I18" s="23">
        <v>0</v>
      </c>
      <c r="J18" s="23">
        <v>0</v>
      </c>
      <c r="K18" s="43"/>
      <c r="L18" s="23">
        <v>0</v>
      </c>
      <c r="M18" s="23">
        <v>0</v>
      </c>
      <c r="N18" s="23">
        <v>0</v>
      </c>
      <c r="O18" s="43"/>
    </row>
    <row r="19" spans="1:15" ht="42.75">
      <c r="A19" s="14" t="s">
        <v>108</v>
      </c>
      <c r="B19" s="4" t="s">
        <v>39</v>
      </c>
      <c r="C19" s="62" t="s">
        <v>40</v>
      </c>
      <c r="D19" s="166">
        <f t="shared" ref="D19" si="14">SUM(H19,L19)</f>
        <v>0</v>
      </c>
      <c r="E19" s="166">
        <f t="shared" si="12"/>
        <v>0</v>
      </c>
      <c r="F19" s="166">
        <f t="shared" si="13"/>
        <v>0</v>
      </c>
      <c r="G19" s="43"/>
      <c r="H19" s="23">
        <v>0</v>
      </c>
      <c r="I19" s="23">
        <v>0</v>
      </c>
      <c r="J19" s="23">
        <v>0</v>
      </c>
      <c r="K19" s="43"/>
      <c r="L19" s="23">
        <v>0</v>
      </c>
      <c r="M19" s="23">
        <v>0</v>
      </c>
      <c r="N19" s="23">
        <v>0</v>
      </c>
      <c r="O19" s="43"/>
    </row>
    <row r="20" spans="1:15" ht="42.75">
      <c r="A20" s="14" t="s">
        <v>108</v>
      </c>
      <c r="B20" s="4" t="s">
        <v>41</v>
      </c>
      <c r="C20" s="62" t="s">
        <v>42</v>
      </c>
      <c r="D20" s="39">
        <f>SUM(D21:D25)</f>
        <v>8.0000000000000002E-3</v>
      </c>
      <c r="E20" s="39">
        <f t="shared" ref="E20:F20" si="15">SUM(E21:E25)</f>
        <v>0</v>
      </c>
      <c r="F20" s="39">
        <f t="shared" si="15"/>
        <v>0.01</v>
      </c>
      <c r="G20" s="43"/>
      <c r="H20" s="39">
        <f>SUM(H21:H25)</f>
        <v>4.0000000000000001E-3</v>
      </c>
      <c r="I20" s="39">
        <f t="shared" ref="I20:J20" si="16">SUM(I21:I25)</f>
        <v>0</v>
      </c>
      <c r="J20" s="39">
        <f t="shared" si="16"/>
        <v>3.0000000000000001E-3</v>
      </c>
      <c r="K20" s="43"/>
      <c r="L20" s="39">
        <f>SUM(L21:L25)</f>
        <v>4.0000000000000001E-3</v>
      </c>
      <c r="M20" s="39">
        <f t="shared" ref="M20:N20" si="17">SUM(M21:M25)</f>
        <v>0</v>
      </c>
      <c r="N20" s="39">
        <f t="shared" si="17"/>
        <v>7.0000000000000001E-3</v>
      </c>
      <c r="O20" s="43"/>
    </row>
    <row r="21" spans="1:15" ht="16.5">
      <c r="A21" s="14" t="s">
        <v>108</v>
      </c>
      <c r="B21" s="4" t="s">
        <v>43</v>
      </c>
      <c r="C21" s="63" t="s">
        <v>44</v>
      </c>
      <c r="D21" s="166">
        <f>SUM(H21,L21)</f>
        <v>2E-3</v>
      </c>
      <c r="E21" s="166">
        <f t="shared" ref="E21:E22" si="18">SUM(I21,M21)</f>
        <v>0</v>
      </c>
      <c r="F21" s="166">
        <f t="shared" ref="F21:F22" si="19">SUM(J21,N21)</f>
        <v>5.0000000000000001E-3</v>
      </c>
      <c r="G21" s="43"/>
      <c r="H21" s="23">
        <v>1E-3</v>
      </c>
      <c r="I21" s="23">
        <v>0</v>
      </c>
      <c r="J21" s="23">
        <v>2E-3</v>
      </c>
      <c r="K21" s="43"/>
      <c r="L21" s="23">
        <v>1E-3</v>
      </c>
      <c r="M21" s="23">
        <v>0</v>
      </c>
      <c r="N21" s="23">
        <v>3.0000000000000001E-3</v>
      </c>
      <c r="O21" s="43"/>
    </row>
    <row r="22" spans="1:15" ht="28.5">
      <c r="A22" s="14" t="s">
        <v>108</v>
      </c>
      <c r="B22" s="4" t="s">
        <v>45</v>
      </c>
      <c r="C22" s="63" t="s">
        <v>46</v>
      </c>
      <c r="D22" s="166">
        <f t="shared" ref="D22:D23" si="20">SUM(H22,L22)</f>
        <v>2E-3</v>
      </c>
      <c r="E22" s="166">
        <f t="shared" si="18"/>
        <v>0</v>
      </c>
      <c r="F22" s="166">
        <f t="shared" si="19"/>
        <v>2E-3</v>
      </c>
      <c r="G22" s="43"/>
      <c r="H22" s="23">
        <v>1E-3</v>
      </c>
      <c r="I22" s="23">
        <v>0</v>
      </c>
      <c r="J22" s="23">
        <v>0</v>
      </c>
      <c r="K22" s="43"/>
      <c r="L22" s="23">
        <v>1E-3</v>
      </c>
      <c r="M22" s="23">
        <v>0</v>
      </c>
      <c r="N22" s="23">
        <v>2E-3</v>
      </c>
      <c r="O22" s="43"/>
    </row>
    <row r="23" spans="1:15" ht="71.25">
      <c r="A23" s="14" t="s">
        <v>108</v>
      </c>
      <c r="B23" s="4" t="s">
        <v>47</v>
      </c>
      <c r="C23" s="63" t="s">
        <v>48</v>
      </c>
      <c r="D23" s="166">
        <f t="shared" si="20"/>
        <v>4.0000000000000001E-3</v>
      </c>
      <c r="E23" s="166">
        <f t="shared" ref="E23:E25" si="21">SUM(I23,M23)</f>
        <v>0</v>
      </c>
      <c r="F23" s="166">
        <f t="shared" ref="F23:F25" si="22">SUM(J23,N23)</f>
        <v>3.0000000000000001E-3</v>
      </c>
      <c r="G23" s="43"/>
      <c r="H23" s="23">
        <v>2E-3</v>
      </c>
      <c r="I23" s="23">
        <v>0</v>
      </c>
      <c r="J23" s="23">
        <v>1E-3</v>
      </c>
      <c r="K23" s="43"/>
      <c r="L23" s="23">
        <v>2E-3</v>
      </c>
      <c r="M23" s="23">
        <v>0</v>
      </c>
      <c r="N23" s="23">
        <v>2E-3</v>
      </c>
      <c r="O23" s="43"/>
    </row>
    <row r="24" spans="1:15" ht="16.5">
      <c r="A24" s="14" t="s">
        <v>108</v>
      </c>
      <c r="B24" s="4" t="s">
        <v>49</v>
      </c>
      <c r="C24" s="63" t="s">
        <v>50</v>
      </c>
      <c r="D24" s="166">
        <f t="shared" ref="D24:D25" si="23">SUM(H24,L24)</f>
        <v>0</v>
      </c>
      <c r="E24" s="166">
        <f t="shared" si="21"/>
        <v>0</v>
      </c>
      <c r="F24" s="166">
        <f t="shared" si="22"/>
        <v>0</v>
      </c>
      <c r="G24" s="43"/>
      <c r="H24" s="23">
        <v>0</v>
      </c>
      <c r="I24" s="23">
        <v>0</v>
      </c>
      <c r="J24" s="23">
        <v>0</v>
      </c>
      <c r="K24" s="43"/>
      <c r="L24" s="23">
        <v>0</v>
      </c>
      <c r="M24" s="23">
        <v>0</v>
      </c>
      <c r="N24" s="23">
        <v>0</v>
      </c>
      <c r="O24" s="43"/>
    </row>
    <row r="25" spans="1:15" ht="42.75">
      <c r="A25" s="14" t="s">
        <v>108</v>
      </c>
      <c r="B25" s="4" t="s">
        <v>51</v>
      </c>
      <c r="C25" s="63" t="s">
        <v>52</v>
      </c>
      <c r="D25" s="166">
        <f t="shared" si="23"/>
        <v>0</v>
      </c>
      <c r="E25" s="166">
        <f t="shared" si="21"/>
        <v>0</v>
      </c>
      <c r="F25" s="166">
        <f t="shared" si="22"/>
        <v>0</v>
      </c>
      <c r="G25" s="43"/>
      <c r="H25" s="23">
        <v>0</v>
      </c>
      <c r="I25" s="23">
        <v>0</v>
      </c>
      <c r="J25" s="23">
        <v>0</v>
      </c>
      <c r="K25" s="43"/>
      <c r="L25" s="23">
        <v>0</v>
      </c>
      <c r="M25" s="23">
        <v>0</v>
      </c>
      <c r="N25" s="23">
        <v>0</v>
      </c>
      <c r="O25" s="43"/>
    </row>
    <row r="26" spans="1:15" ht="28.5">
      <c r="A26" s="14" t="s">
        <v>108</v>
      </c>
      <c r="B26" s="4" t="s">
        <v>53</v>
      </c>
      <c r="C26" s="62" t="s">
        <v>54</v>
      </c>
      <c r="D26" s="39">
        <f>SUM(D27:D30)</f>
        <v>0.48699999999999999</v>
      </c>
      <c r="E26" s="39">
        <f t="shared" ref="E26" si="24">SUM(E27:E30)</f>
        <v>0</v>
      </c>
      <c r="F26" s="39">
        <f>SUM(F27:F30)</f>
        <v>0</v>
      </c>
      <c r="G26" s="43"/>
      <c r="H26" s="39">
        <f>SUM(H27:H30)</f>
        <v>0.27300000000000002</v>
      </c>
      <c r="I26" s="39">
        <f t="shared" ref="I26" si="25">SUM(I27:I30)</f>
        <v>0</v>
      </c>
      <c r="J26" s="39">
        <f>SUM(J27:J30)</f>
        <v>0</v>
      </c>
      <c r="K26" s="43"/>
      <c r="L26" s="39">
        <f>SUM(L27:L30)</f>
        <v>0.214</v>
      </c>
      <c r="M26" s="39">
        <f t="shared" ref="M26" si="26">SUM(M27:M30)</f>
        <v>0</v>
      </c>
      <c r="N26" s="39">
        <f>SUM(N27:N30)</f>
        <v>0</v>
      </c>
      <c r="O26" s="43"/>
    </row>
    <row r="27" spans="1:15" ht="16.5">
      <c r="A27" s="14" t="s">
        <v>108</v>
      </c>
      <c r="B27" s="4" t="s">
        <v>55</v>
      </c>
      <c r="C27" s="62" t="s">
        <v>56</v>
      </c>
      <c r="D27" s="166">
        <f t="shared" ref="D27:D28" si="27">SUM(H27,L27)</f>
        <v>0</v>
      </c>
      <c r="E27" s="166">
        <f t="shared" ref="E27:E28" si="28">SUM(I27,M27)</f>
        <v>0</v>
      </c>
      <c r="F27" s="166">
        <f t="shared" ref="F27:F28" si="29">SUM(J27,N27)</f>
        <v>0</v>
      </c>
      <c r="G27" s="43"/>
      <c r="H27" s="23">
        <v>0</v>
      </c>
      <c r="I27" s="23">
        <v>0</v>
      </c>
      <c r="J27" s="23">
        <v>0</v>
      </c>
      <c r="K27" s="43"/>
      <c r="L27" s="23">
        <v>0</v>
      </c>
      <c r="M27" s="23">
        <v>0</v>
      </c>
      <c r="N27" s="23">
        <v>0</v>
      </c>
      <c r="O27" s="43"/>
    </row>
    <row r="28" spans="1:15" ht="16.5">
      <c r="A28" s="14" t="s">
        <v>108</v>
      </c>
      <c r="B28" s="4" t="s">
        <v>57</v>
      </c>
      <c r="C28" s="62" t="s">
        <v>58</v>
      </c>
      <c r="D28" s="166">
        <f t="shared" si="27"/>
        <v>0</v>
      </c>
      <c r="E28" s="166">
        <f t="shared" si="28"/>
        <v>0</v>
      </c>
      <c r="F28" s="166">
        <f t="shared" si="29"/>
        <v>0</v>
      </c>
      <c r="G28" s="43"/>
      <c r="H28" s="23">
        <v>0</v>
      </c>
      <c r="I28" s="23">
        <v>0</v>
      </c>
      <c r="J28" s="23">
        <v>0</v>
      </c>
      <c r="K28" s="43"/>
      <c r="L28" s="23">
        <v>0</v>
      </c>
      <c r="M28" s="23">
        <v>0</v>
      </c>
      <c r="N28" s="23">
        <v>0</v>
      </c>
      <c r="O28" s="43"/>
    </row>
    <row r="29" spans="1:15" ht="16.5">
      <c r="A29" s="14" t="s">
        <v>108</v>
      </c>
      <c r="B29" s="4" t="s">
        <v>59</v>
      </c>
      <c r="C29" s="62" t="s">
        <v>60</v>
      </c>
      <c r="D29" s="166">
        <f t="shared" ref="D29:D30" si="30">SUM(H29,L29)</f>
        <v>0.48699999999999999</v>
      </c>
      <c r="E29" s="166">
        <f t="shared" ref="E29:E30" si="31">SUM(I29,M29)</f>
        <v>0</v>
      </c>
      <c r="F29" s="166">
        <f t="shared" ref="F29:F30" si="32">SUM(J29,N29)</f>
        <v>0</v>
      </c>
      <c r="G29" s="43"/>
      <c r="H29" s="23">
        <v>0.27300000000000002</v>
      </c>
      <c r="I29" s="23">
        <v>0</v>
      </c>
      <c r="J29" s="23">
        <v>0</v>
      </c>
      <c r="K29" s="43"/>
      <c r="L29" s="23">
        <v>0.214</v>
      </c>
      <c r="M29" s="23">
        <v>0</v>
      </c>
      <c r="N29" s="23">
        <v>0</v>
      </c>
      <c r="O29" s="43"/>
    </row>
    <row r="30" spans="1:15" ht="42.75">
      <c r="A30" s="14" t="s">
        <v>108</v>
      </c>
      <c r="B30" s="4" t="s">
        <v>61</v>
      </c>
      <c r="C30" s="62" t="s">
        <v>62</v>
      </c>
      <c r="D30" s="166">
        <f t="shared" si="30"/>
        <v>0</v>
      </c>
      <c r="E30" s="166">
        <f t="shared" si="31"/>
        <v>0</v>
      </c>
      <c r="F30" s="166">
        <f t="shared" si="32"/>
        <v>0</v>
      </c>
      <c r="G30" s="43"/>
      <c r="H30" s="23">
        <v>0</v>
      </c>
      <c r="I30" s="23">
        <v>0</v>
      </c>
      <c r="J30" s="23">
        <v>0</v>
      </c>
      <c r="K30" s="43"/>
      <c r="L30" s="23">
        <v>0</v>
      </c>
      <c r="M30" s="23">
        <v>0</v>
      </c>
      <c r="N30" s="23">
        <v>0</v>
      </c>
      <c r="O30" s="43"/>
    </row>
    <row r="33" spans="2:14">
      <c r="B33" s="1" t="s">
        <v>110</v>
      </c>
      <c r="C33" s="138" t="s">
        <v>278</v>
      </c>
      <c r="D33" s="219"/>
      <c r="E33" s="138"/>
      <c r="F33" s="138"/>
    </row>
    <row r="34" spans="2:14">
      <c r="C34" s="138" t="s">
        <v>279</v>
      </c>
      <c r="D34" s="59"/>
      <c r="E34" s="138"/>
      <c r="F34" s="220" t="s">
        <v>274</v>
      </c>
    </row>
    <row r="38" spans="2:14">
      <c r="B38" s="9"/>
      <c r="C38" s="9"/>
      <c r="D38" s="9"/>
      <c r="E38" s="9"/>
      <c r="F38" s="9"/>
      <c r="H38" s="9"/>
      <c r="I38" s="9"/>
      <c r="J38" s="9"/>
      <c r="L38" s="9"/>
      <c r="M38" s="9"/>
      <c r="N38" s="9"/>
    </row>
  </sheetData>
  <mergeCells count="5">
    <mergeCell ref="B8:B10"/>
    <mergeCell ref="C8:C10"/>
    <mergeCell ref="D8:F8"/>
    <mergeCell ref="H8:J8"/>
    <mergeCell ref="L8:N8"/>
  </mergeCells>
  <pageMargins left="0.35" right="0.22" top="0.39370078740157483" bottom="0.39370078740157483" header="0.31496062992125984" footer="0.31496062992125984"/>
  <pageSetup paperSize="9" scale="88" fitToHeight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3:G24"/>
  <sheetViews>
    <sheetView view="pageBreakPreview" zoomScale="85" zoomScaleNormal="100" zoomScaleSheetLayoutView="85" workbookViewId="0">
      <selection activeCell="N16" sqref="N16"/>
    </sheetView>
  </sheetViews>
  <sheetFormatPr defaultRowHeight="12"/>
  <cols>
    <col min="1" max="1" width="4.140625" style="150" customWidth="1"/>
    <col min="2" max="2" width="12.42578125" style="138" customWidth="1"/>
    <col min="3" max="3" width="49.42578125" style="138" customWidth="1"/>
    <col min="4" max="4" width="13.140625" style="138" bestFit="1" customWidth="1"/>
    <col min="5" max="5" width="15.28515625" style="138" bestFit="1" customWidth="1"/>
    <col min="6" max="6" width="13.5703125" style="138" bestFit="1" customWidth="1"/>
    <col min="7" max="7" width="15.5703125" style="138" bestFit="1" customWidth="1"/>
    <col min="8" max="8" width="10.5703125" style="138" customWidth="1"/>
    <col min="9" max="16384" width="9.140625" style="138"/>
  </cols>
  <sheetData>
    <row r="3" spans="1:7">
      <c r="B3" s="144" t="s">
        <v>183</v>
      </c>
    </row>
    <row r="4" spans="1:7">
      <c r="B4" s="138" t="s">
        <v>240</v>
      </c>
    </row>
    <row r="5" spans="1:7">
      <c r="B5" s="143"/>
    </row>
    <row r="6" spans="1:7" ht="15">
      <c r="B6" s="75" t="s">
        <v>277</v>
      </c>
    </row>
    <row r="8" spans="1:7" ht="24">
      <c r="A8" s="151" t="s">
        <v>108</v>
      </c>
      <c r="B8" s="228" t="s">
        <v>107</v>
      </c>
      <c r="C8" s="228" t="s">
        <v>21</v>
      </c>
      <c r="D8" s="229" t="s">
        <v>141</v>
      </c>
      <c r="E8" s="230"/>
      <c r="F8" s="230"/>
      <c r="G8" s="231"/>
    </row>
    <row r="9" spans="1:7" ht="74.25" customHeight="1">
      <c r="B9" s="228"/>
      <c r="C9" s="228"/>
      <c r="D9" s="140" t="s">
        <v>101</v>
      </c>
      <c r="E9" s="140" t="s">
        <v>102</v>
      </c>
      <c r="F9" s="140" t="s">
        <v>104</v>
      </c>
      <c r="G9" s="140" t="s">
        <v>106</v>
      </c>
    </row>
    <row r="10" spans="1:7" ht="18" customHeight="1">
      <c r="B10" s="228"/>
      <c r="C10" s="228"/>
      <c r="D10" s="140" t="s">
        <v>100</v>
      </c>
      <c r="E10" s="140" t="s">
        <v>22</v>
      </c>
      <c r="F10" s="140" t="s">
        <v>103</v>
      </c>
      <c r="G10" s="140" t="s">
        <v>105</v>
      </c>
    </row>
    <row r="11" spans="1:7">
      <c r="B11" s="153">
        <v>1</v>
      </c>
      <c r="C11" s="153">
        <v>2</v>
      </c>
      <c r="D11" s="153">
        <v>3</v>
      </c>
      <c r="E11" s="153">
        <v>4</v>
      </c>
      <c r="F11" s="153">
        <v>5</v>
      </c>
      <c r="G11" s="153">
        <v>6</v>
      </c>
    </row>
    <row r="12" spans="1:7" ht="24">
      <c r="A12" s="151" t="s">
        <v>108</v>
      </c>
      <c r="B12" s="170">
        <v>2018</v>
      </c>
      <c r="C12" s="171" t="s">
        <v>122</v>
      </c>
      <c r="D12" s="157"/>
      <c r="E12" s="157"/>
      <c r="F12" s="157"/>
      <c r="G12" s="158"/>
    </row>
    <row r="13" spans="1:7" ht="36">
      <c r="A13" s="151" t="s">
        <v>111</v>
      </c>
      <c r="B13" s="154" t="s">
        <v>1</v>
      </c>
      <c r="C13" s="155" t="s">
        <v>23</v>
      </c>
      <c r="D13" s="165">
        <f>'3_С1_15-8900кВт'!H12</f>
        <v>103.536</v>
      </c>
      <c r="E13" s="156">
        <v>13</v>
      </c>
      <c r="F13" s="156">
        <v>1583.97</v>
      </c>
      <c r="G13" s="165">
        <f>D13/E13</f>
        <v>7.9643076923076928</v>
      </c>
    </row>
    <row r="14" spans="1:7" ht="48">
      <c r="A14" s="151" t="s">
        <v>111</v>
      </c>
      <c r="B14" s="140" t="s">
        <v>8</v>
      </c>
      <c r="C14" s="147" t="s">
        <v>231</v>
      </c>
      <c r="D14" s="166">
        <f>'3_С1_15-8900кВт'!L12</f>
        <v>81.283999999999992</v>
      </c>
      <c r="E14" s="152">
        <v>13</v>
      </c>
      <c r="F14" s="152">
        <v>1583.97</v>
      </c>
      <c r="G14" s="165">
        <f>D14/E14</f>
        <v>6.2526153846153836</v>
      </c>
    </row>
    <row r="15" spans="1:7" ht="24">
      <c r="A15" s="151" t="s">
        <v>108</v>
      </c>
      <c r="B15" s="170">
        <v>2017</v>
      </c>
      <c r="C15" s="171" t="s">
        <v>123</v>
      </c>
      <c r="D15" s="157"/>
      <c r="E15" s="157"/>
      <c r="F15" s="157"/>
      <c r="G15" s="158"/>
    </row>
    <row r="16" spans="1:7" ht="36">
      <c r="A16" s="151" t="s">
        <v>111</v>
      </c>
      <c r="B16" s="154" t="s">
        <v>1</v>
      </c>
      <c r="C16" s="147" t="s">
        <v>23</v>
      </c>
      <c r="D16" s="165">
        <f>'3_С1_15-8900кВт'!I12</f>
        <v>71.665000000000006</v>
      </c>
      <c r="E16" s="156">
        <v>11</v>
      </c>
      <c r="F16" s="156">
        <v>695</v>
      </c>
      <c r="G16" s="165">
        <f t="shared" ref="G16:G20" si="0">D16/E16</f>
        <v>6.5150000000000006</v>
      </c>
    </row>
    <row r="17" spans="1:7" ht="48">
      <c r="A17" s="151" t="s">
        <v>111</v>
      </c>
      <c r="B17" s="140" t="s">
        <v>8</v>
      </c>
      <c r="C17" s="147" t="s">
        <v>231</v>
      </c>
      <c r="D17" s="166">
        <f>'3_С1_15-8900кВт'!M12</f>
        <v>126.30200000000001</v>
      </c>
      <c r="E17" s="152">
        <v>11</v>
      </c>
      <c r="F17" s="152">
        <v>695</v>
      </c>
      <c r="G17" s="165">
        <f t="shared" si="0"/>
        <v>11.482000000000001</v>
      </c>
    </row>
    <row r="18" spans="1:7" ht="24">
      <c r="A18" s="151" t="s">
        <v>108</v>
      </c>
      <c r="B18" s="170">
        <v>2016</v>
      </c>
      <c r="C18" s="171" t="s">
        <v>124</v>
      </c>
      <c r="D18" s="157"/>
      <c r="E18" s="157"/>
      <c r="F18" s="157"/>
      <c r="G18" s="158"/>
    </row>
    <row r="19" spans="1:7" ht="36">
      <c r="A19" s="151" t="s">
        <v>111</v>
      </c>
      <c r="B19" s="154" t="s">
        <v>1</v>
      </c>
      <c r="C19" s="147" t="s">
        <v>23</v>
      </c>
      <c r="D19" s="165">
        <f>'3_С1_15-8900кВт'!J12</f>
        <v>9.1769999999999996</v>
      </c>
      <c r="E19" s="156">
        <v>4</v>
      </c>
      <c r="F19" s="156">
        <v>331</v>
      </c>
      <c r="G19" s="165">
        <f t="shared" si="0"/>
        <v>2.2942499999999999</v>
      </c>
    </row>
    <row r="20" spans="1:7" ht="48">
      <c r="A20" s="151" t="s">
        <v>111</v>
      </c>
      <c r="B20" s="140" t="s">
        <v>8</v>
      </c>
      <c r="C20" s="147" t="s">
        <v>231</v>
      </c>
      <c r="D20" s="166">
        <f>'3_С1_15-8900кВт'!N12</f>
        <v>16.173999999999999</v>
      </c>
      <c r="E20" s="152">
        <v>4</v>
      </c>
      <c r="F20" s="152">
        <v>331</v>
      </c>
      <c r="G20" s="165">
        <f t="shared" si="0"/>
        <v>4.0434999999999999</v>
      </c>
    </row>
    <row r="23" spans="1:7">
      <c r="B23" s="138" t="s">
        <v>110</v>
      </c>
      <c r="C23" s="138" t="s">
        <v>278</v>
      </c>
      <c r="D23" s="219"/>
    </row>
    <row r="24" spans="1:7">
      <c r="C24" s="138" t="s">
        <v>279</v>
      </c>
      <c r="D24" s="59"/>
      <c r="F24" s="220" t="s">
        <v>274</v>
      </c>
    </row>
  </sheetData>
  <mergeCells count="3">
    <mergeCell ref="B8:B10"/>
    <mergeCell ref="C8:C10"/>
    <mergeCell ref="D8:G8"/>
  </mergeCells>
  <pageMargins left="0.78740157480314965" right="0.39370078740157483" top="0.39370078740157483" bottom="0.39370078740157483" header="0.31496062992125984" footer="0.31496062992125984"/>
  <pageSetup paperSize="9" scale="75" fitToHeight="0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14</vt:i4>
      </vt:variant>
    </vt:vector>
  </HeadingPairs>
  <TitlesOfParts>
    <vt:vector size="34" baseType="lpstr">
      <vt:lpstr>Титул</vt:lpstr>
      <vt:lpstr>приложение 2</vt:lpstr>
      <vt:lpstr>пиложение 3</vt:lpstr>
      <vt:lpstr>приложение 4</vt:lpstr>
      <vt:lpstr>приложение 5</vt:lpstr>
      <vt:lpstr>1_ПМ_приравн. КС_город</vt:lpstr>
      <vt:lpstr>2_С1_до 15 кВт</vt:lpstr>
      <vt:lpstr>3_С1_до 15 кВт</vt:lpstr>
      <vt:lpstr>2_С1_15-8900 кВт</vt:lpstr>
      <vt:lpstr>3_С1_15-8900кВт</vt:lpstr>
      <vt:lpstr>2_С1_до 15 кВт ВРЕМЕННАЯ</vt:lpstr>
      <vt:lpstr>3_С1_до 15 кВт ВРЕМЕННАЯ</vt:lpstr>
      <vt:lpstr>2_С1_15-8900 кВт ВРЕМЕННАЯ</vt:lpstr>
      <vt:lpstr>3_С1_15-8900кВт ВРЕМЕННАЯ</vt:lpstr>
      <vt:lpstr>5_ПМ_приравн. КС_(город)</vt:lpstr>
      <vt:lpstr>Трудозатраты_до 15 кВт</vt:lpstr>
      <vt:lpstr>Трудозатраты_15-8900 кВт</vt:lpstr>
      <vt:lpstr>Трудозатраты_до 15 кВт_(врем.)</vt:lpstr>
      <vt:lpstr>Трудозатраты_15-8900 кВт_(врем.</vt:lpstr>
      <vt:lpstr>Разбивка ДТП по территории</vt:lpstr>
      <vt:lpstr>'1_ПМ_приравн. КС_город'!Заголовки_для_печати</vt:lpstr>
      <vt:lpstr>'5_ПМ_приравн. КС_(город)'!Заголовки_для_печати</vt:lpstr>
      <vt:lpstr>'приложение 5'!Заголовки_для_печати</vt:lpstr>
      <vt:lpstr>'1_ПМ_приравн. КС_город'!Область_печати</vt:lpstr>
      <vt:lpstr>'2_С1_15-8900 кВт'!Область_печати</vt:lpstr>
      <vt:lpstr>'2_С1_15-8900 кВт ВРЕМЕННАЯ'!Область_печати</vt:lpstr>
      <vt:lpstr>'2_С1_до 15 кВт'!Область_печати</vt:lpstr>
      <vt:lpstr>'2_С1_до 15 кВт ВРЕМЕННАЯ'!Область_печати</vt:lpstr>
      <vt:lpstr>'3_С1_15-8900кВт'!Область_печати</vt:lpstr>
      <vt:lpstr>'3_С1_15-8900кВт ВРЕМЕННАЯ'!Область_печати</vt:lpstr>
      <vt:lpstr>'3_С1_до 15 кВт'!Область_печати</vt:lpstr>
      <vt:lpstr>'3_С1_до 15 кВт ВРЕМЕННАЯ'!Область_печати</vt:lpstr>
      <vt:lpstr>'5_ПМ_приравн. КС_(город)'!Область_печати</vt:lpstr>
      <vt:lpstr>'Разбивка ДТП по территории'!Область_печати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2019-10-21T08:48:14Z</dcterms:modified>
</cp:coreProperties>
</file>