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Итог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FY1">[0]!_FY1</definedName>
    <definedName name="_SP1" localSheetId="0">[1]FES!#REF!</definedName>
    <definedName name="_SP1">[1]FES!#REF!</definedName>
    <definedName name="_SP10" localSheetId="0">[1]FES!#REF!</definedName>
    <definedName name="_SP10">[1]FES!#REF!</definedName>
    <definedName name="_SP11" localSheetId="0">[1]FES!#REF!</definedName>
    <definedName name="_SP11">[1]FES!#REF!</definedName>
    <definedName name="_SP12" localSheetId="0">[1]FES!#REF!</definedName>
    <definedName name="_SP12">[1]FES!#REF!</definedName>
    <definedName name="_SP13" localSheetId="0">[1]FES!#REF!</definedName>
    <definedName name="_SP13">[1]FES!#REF!</definedName>
    <definedName name="_SP14" localSheetId="0">[1]FES!#REF!</definedName>
    <definedName name="_SP14">[1]FES!#REF!</definedName>
    <definedName name="_SP15" localSheetId="0">[1]FES!#REF!</definedName>
    <definedName name="_SP15">[1]FES!#REF!</definedName>
    <definedName name="_SP16" localSheetId="0">[1]FES!#REF!</definedName>
    <definedName name="_SP16">[1]FES!#REF!</definedName>
    <definedName name="_SP17" localSheetId="0">[1]FES!#REF!</definedName>
    <definedName name="_SP17">[1]FES!#REF!</definedName>
    <definedName name="_SP18" localSheetId="0">[1]FES!#REF!</definedName>
    <definedName name="_SP18">[1]FES!#REF!</definedName>
    <definedName name="_SP19" localSheetId="0">[1]FES!#REF!</definedName>
    <definedName name="_SP19">[1]FES!#REF!</definedName>
    <definedName name="_SP2" localSheetId="0">[1]FES!#REF!</definedName>
    <definedName name="_SP2">[1]FES!#REF!</definedName>
    <definedName name="_SP20" localSheetId="0">[1]FES!#REF!</definedName>
    <definedName name="_SP20">[1]FES!#REF!</definedName>
    <definedName name="_SP3" localSheetId="0">[1]FES!#REF!</definedName>
    <definedName name="_SP3">[1]FES!#REF!</definedName>
    <definedName name="_SP4" localSheetId="0">[1]FES!#REF!</definedName>
    <definedName name="_SP4">[1]FES!#REF!</definedName>
    <definedName name="_SP5" localSheetId="0">[1]FES!#REF!</definedName>
    <definedName name="_SP5">[1]FES!#REF!</definedName>
    <definedName name="_SP7" localSheetId="0">[1]FES!#REF!</definedName>
    <definedName name="_SP7">[1]FES!#REF!</definedName>
    <definedName name="_SP8" localSheetId="0">[1]FES!#REF!</definedName>
    <definedName name="_SP8">[1]FES!#REF!</definedName>
    <definedName name="_SP9" localSheetId="0">[1]FES!#REF!</definedName>
    <definedName name="_SP9">[1]FES!#REF!</definedName>
    <definedName name="AN">[0]!AN</definedName>
    <definedName name="CompOt">[0]!CompOt</definedName>
    <definedName name="CompRas">[0]!CompRas</definedName>
    <definedName name="ew">[0]!ew</definedName>
    <definedName name="fbgffnjfgg">[0]!fbgffnjfgg</definedName>
    <definedName name="fg">[0]!fg</definedName>
    <definedName name="gh">[0]!gh</definedName>
    <definedName name="ghfh">[0]!ghfh</definedName>
    <definedName name="ghhktyi">[0]!ghhktyi</definedName>
    <definedName name="grety5e">[0]!grety5e</definedName>
    <definedName name="hfte">[0]!hfte</definedName>
    <definedName name="k">[0]!k</definedName>
    <definedName name="knkn.n.">[0]!knkn.n.</definedName>
    <definedName name="P1_SCOPE_16_PRT">'[2]16'!$E$15:$I$16,'[2]16'!$E$18:$I$20,'[2]16'!$E$23:$I$23,'[2]16'!$E$26:$I$26,'[2]16'!$E$29:$I$29,'[2]16'!$E$32:$I$32,'[2]16'!$E$35:$I$35,'[2]16'!$B$34,'[2]16'!$B$37</definedName>
    <definedName name="P1_SCOPE_17_PRT">'[3]17'!$E$13:$H$21,'[3]17'!$J$9:$J$11,'[3]17'!$J$13:$J$21,'[3]17'!$E$24:$H$26,'[3]17'!$E$28:$H$36,'[3]17'!$J$24:$M$26,'[3]17'!$J$28:$M$36,'[3]17'!$E$39:$H$41</definedName>
    <definedName name="P1_SCOPE_4_PRT">'[2]4'!$F$23:$I$23,'[2]4'!$F$25:$I$25,'[2]4'!$F$27:$I$31,'[2]4'!$K$14:$N$20,'[2]4'!$K$23:$N$23,'[2]4'!$K$25:$N$25,'[2]4'!$K$27:$N$31,'[2]4'!$P$14:$S$20,'[2]4'!$P$23:$S$23</definedName>
    <definedName name="P1_SCOPE_5_PRT">'[2]5'!$F$23:$I$23,'[2]5'!$F$25:$I$25,'[2]5'!$F$27:$I$31,'[2]5'!$K$14:$N$21,'[2]5'!$K$23:$N$23,'[2]5'!$K$25:$N$25,'[2]5'!$K$27:$N$31,'[2]5'!$P$14:$S$21,'[2]5'!$P$23:$S$23</definedName>
    <definedName name="P1_SCOPE_F1_PRT">'[2]Ф-1 (для АО-энерго)'!$D$74:$E$84,'[2]Ф-1 (для АО-энерго)'!$D$71:$E$72,'[2]Ф-1 (для АО-энерго)'!$D$66:$E$69,'[2]Ф-1 (для АО-энерго)'!$D$61:$E$64</definedName>
    <definedName name="P1_SCOPE_F2_PRT">'[2]Ф-2 (для АО-энерго)'!$G$56,'[2]Ф-2 (для АО-энерго)'!$E$55:$E$56,'[2]Ф-2 (для АО-энерго)'!$F$55:$G$55,'[2]Ф-2 (для АО-энерго)'!$D$55</definedName>
    <definedName name="P1_SCOPE_PER_PRT">[2]перекрестка!$H$15:$H$19,[2]перекрестка!$H$21:$H$25,[2]перекрестка!$J$14:$J$25,[2]перекрестка!$K$15:$K$19,[2]перекрестка!$K$21:$K$25</definedName>
    <definedName name="P1_SCOPE_SV_LD1">[2]свод!$E$70:$M$79,[2]свод!$E$81:$M$81,[2]свод!$E$83:$M$88,[2]свод!$E$90:$M$90,[2]свод!$E$92:$M$96,[2]свод!$E$98:$M$98,[2]свод!$E$101:$M$102</definedName>
    <definedName name="P1_SCOPE_SV_PRT">[2]свод!$E$23:$H$26,[2]свод!$E$28:$I$29,[2]свод!$E$32:$I$36,[2]свод!$E$38:$I$40,[2]свод!$E$42:$I$53,[2]свод!$E$55:$I$56,[2]свод!$E$58:$I$63</definedName>
    <definedName name="P1_T1_Protect">[4]перекрестка!$J$42:$K$46,[4]перекрестка!$J$49,[4]перекрестка!$J$50:$K$54,[4]перекрестка!$J$55,[4]перекрестка!$J$56:$K$60,[4]перекрестка!$J$62:$K$66</definedName>
    <definedName name="P1_T16_Protect">[5]ФОТ!$G$10:$K$14,[5]ФОТ!$G$17:$K$17,[5]ФОТ!$G$20:$K$20,[5]ФОТ!$G$23:$K$23,[5]ФОТ!$G$26:$K$26,[5]ФОТ!$G$29:$K$29,[5]ФОТ!$G$33:$K$34,[5]ФОТ!$G$38:$K$40</definedName>
    <definedName name="P1_T18.2_Protect">'[4]18.2'!$F$12:$J$19,'[4]18.2'!$F$22:$J$25,'[4]18.2'!$B$28:$J$34,'[4]18.2'!$F$36:$J$36,'[4]18.2'!$B$38:$J$40,'[4]18.2'!$F$44:$J$49,'[4]18.2'!$F$56:$J$56</definedName>
    <definedName name="P1_T4_Protect">'[4]4'!$G$20:$J$20,'[4]4'!$G$22:$J$22,'[4]4'!$G$24:$J$28,'[4]4'!$L$11:$O$17,'[4]4'!$L$20:$O$20,'[4]4'!$L$22:$O$22,'[4]4'!$L$24:$O$28,'[4]4'!$Q$11:$T$17,'[4]4'!$Q$20:$T$20</definedName>
    <definedName name="P1_T6_Protect">'[4]6'!$D$53:$H$63,'[4]6'!$J$53:$N$63,'[4]6'!$D$65:$H$70,'[4]6'!$J$65:$N$70,'[4]6'!$B$10:$B$19,'[4]6'!$D$10:$H$19,'[4]6'!$J$10:$N$19,'[4]6'!$D$21:$H$26,'[4]6'!$J$21:$N$26</definedName>
    <definedName name="P10_T1_Protect">[4]перекрестка!$F$42:$H$46,[4]перекрестка!$F$49:$G$49,[4]перекрестка!$F$50:$H$54,[4]перекрестка!$F$55:$G$55,[4]перекрестка!$F$56:$H$60</definedName>
    <definedName name="P11_T1_Protect">[4]перекрестка!$F$62:$H$66,[4]перекрестка!$F$68:$H$72,[4]перекрестка!$F$74:$H$78,[4]перекрестка!$F$80:$H$84,[4]перекрестка!$F$89:$G$89</definedName>
    <definedName name="P12_T1_Protect">[4]перекрестка!$F$90:$H$94,[4]перекрестка!$F$95:$G$95,[4]перекрестка!$F$96:$H$100,[4]перекрестка!$F$102:$H$106,[4]перекрестка!$F$108:$H$112</definedName>
    <definedName name="P13_T1_Protect">[4]перекрестка!$F$114:$H$118,[4]перекрестка!$F$120:$H$124,[4]перекрестка!$F$127:$G$127,[4]перекрестка!$F$128:$H$132,[4]перекрестка!$F$133:$G$133</definedName>
    <definedName name="P14_T1_Protect">[4]перекрестка!$F$134:$H$138,[4]перекрестка!$F$140:$H$144,[4]перекрестка!$F$146:$H$150,[4]перекрестка!$F$152:$H$156,[4]перекрестка!$F$158:$H$162</definedName>
    <definedName name="P15_T1_Protect">[4]перекрестка!$J$158:$K$162,[4]перекрестка!$J$152:$K$156,[4]перекрестка!$J$146:$K$150,[4]перекрестка!$J$140:$K$144,[4]перекрестка!$J$11</definedName>
    <definedName name="P16_T1_Protect">[4]перекрестка!$J$12:$K$16,[4]перекрестка!$J$17,[4]перекрестка!$J$18:$K$22,[4]перекрестка!$J$24:$K$28,[4]перекрестка!$J$30:$K$34,[4]перекрестка!$F$23:$G$23</definedName>
    <definedName name="P17_T1_Protect">[4]перекрестка!$F$29:$G$29,[4]перекрестка!$F$61:$G$61,[4]перекрестка!$F$67:$G$67,[4]перекрестка!$F$101:$G$101,[4]перекрестка!$F$107:$G$107</definedName>
    <definedName name="P18_T1_Protect">[4]перекрестка!$F$139:$G$139,[4]перекрестка!$F$145:$G$145,[4]перекрестка!$J$36:$K$40,P1_T1_Protect,P2_T1_Protect,P3_T1_Protect,P4_T1_Protect</definedName>
    <definedName name="P19_T1_Protect">P5_T1_Protect,P6_T1_Protect,P7_T1_Protect,P8_T1_Protect,P9_T1_Protect,P10_T1_Protect,P11_T1_Protect,P12_T1_Protect,P13_T1_Protect,P14_T1_Protect</definedName>
    <definedName name="P2_SCOPE_16_PRT">'[2]16'!$E$38:$I$38,'[2]16'!$E$41:$I$41,'[2]16'!$E$45:$I$47,'[2]16'!$E$49:$I$49,'[2]16'!$E$53:$I$54,'[2]16'!$E$56:$I$57,'[2]16'!$E$59:$I$59,'[2]16'!$E$9:$I$13</definedName>
    <definedName name="P2_SCOPE_4_PRT">'[2]4'!$P$25:$S$25,'[2]4'!$P$27:$S$31,'[2]4'!$U$14:$X$20,'[2]4'!$U$23:$X$23,'[2]4'!$U$25:$X$25,'[2]4'!$U$27:$X$31,'[2]4'!$Z$14:$AC$20,'[2]4'!$Z$23:$AC$23,'[2]4'!$Z$25:$AC$25</definedName>
    <definedName name="P2_SCOPE_5_PRT">'[2]5'!$P$25:$S$25,'[2]5'!$P$27:$S$31,'[2]5'!$U$14:$X$21,'[2]5'!$U$23:$X$23,'[2]5'!$U$25:$X$25,'[2]5'!$U$27:$X$31,'[2]5'!$Z$14:$AC$21,'[2]5'!$Z$23:$AC$23,'[2]5'!$Z$25:$AC$25</definedName>
    <definedName name="P2_SCOPE_F1_PRT">'[2]Ф-1 (для АО-энерго)'!$D$56:$E$59,'[2]Ф-1 (для АО-энерго)'!$D$34:$E$50,'[2]Ф-1 (для АО-энерго)'!$D$32:$E$32,'[2]Ф-1 (для АО-энерго)'!$D$23:$E$30</definedName>
    <definedName name="P2_SCOPE_F2_PRT">'[2]Ф-2 (для АО-энерго)'!$D$52:$G$54,'[2]Ф-2 (для АО-энерго)'!$C$21:$E$42,'[2]Ф-2 (для АО-энерго)'!$A$12:$E$12,'[2]Ф-2 (для АО-энерго)'!$C$8:$E$11</definedName>
    <definedName name="P2_SCOPE_PER_PRT">[2]перекрестка!$N$14:$N$25,[2]перекрестка!$N$27:$N$31,[2]перекрестка!$J$27:$K$31,[2]перекрестка!$F$27:$H$31,[2]перекрестка!$F$33:$H$37</definedName>
    <definedName name="P2_SCOPE_SV_PRT">[2]свод!$E$72:$I$79,[2]свод!$E$81:$I$81,[2]свод!$E$85:$H$88,[2]свод!$E$90:$I$90,[2]свод!$E$107:$I$112,[2]свод!$E$114:$I$117,[2]свод!$E$124:$H$127</definedName>
    <definedName name="P2_T1_Protect">[4]перекрестка!$J$68:$K$72,[4]перекрестка!$J$74:$K$78,[4]перекрестка!$J$80:$K$84,[4]перекрестка!$J$89,[4]перекрестка!$J$90:$K$94,[4]перекрестка!$J$95</definedName>
    <definedName name="P2_T4_Protect">'[4]4'!$Q$22:$T$22,'[4]4'!$Q$24:$T$28,'[4]4'!$V$24:$Y$28,'[4]4'!$V$22:$Y$22,'[4]4'!$V$20:$Y$20,'[4]4'!$V$11:$Y$17,'[4]4'!$AA$11:$AD$17,'[4]4'!$AA$20:$AD$20,'[4]4'!$AA$22:$AD$22</definedName>
    <definedName name="P3_SCOPE_F1_PRT">'[2]Ф-1 (для АО-энерго)'!$E$16:$E$17,'[2]Ф-1 (для АО-энерго)'!$C$4:$D$4,'[2]Ф-1 (для АО-энерго)'!$C$7:$E$10,'[2]Ф-1 (для АО-энерго)'!$A$11:$E$11</definedName>
    <definedName name="P3_SCOPE_PER_PRT">[2]перекрестка!$J$33:$K$37,[2]перекрестка!$N$33:$N$37,[2]перекрестка!$F$39:$H$43,[2]перекрестка!$J$39:$K$43,[2]перекрестка!$N$39:$N$43</definedName>
    <definedName name="P3_SCOPE_SV_PRT">[2]свод!$D$135:$G$135,[2]свод!$I$135:$I$140,[2]свод!$H$137:$H$140,[2]свод!$D$138:$G$140,[2]свод!$E$15:$I$16,[2]свод!$E$120:$I$121,[2]свод!$E$18:$I$19</definedName>
    <definedName name="P3_T1_Protect">[4]перекрестка!$J$96:$K$100,[4]перекрестка!$J$102:$K$106,[4]перекрестка!$J$108:$K$112,[4]перекрестка!$J$114:$K$118,[4]перекрестка!$J$120:$K$124</definedName>
    <definedName name="P4_SCOPE_F1_PRT">'[2]Ф-1 (для АО-энерго)'!$C$13:$E$13,'[2]Ф-1 (для АО-энерго)'!$A$14:$E$14,'[2]Ф-1 (для АО-энерго)'!$C$23:$C$50,'[2]Ф-1 (для АО-энерго)'!$C$54:$C$95</definedName>
    <definedName name="P4_SCOPE_PER_PRT">[2]перекрестка!$F$45:$H$49,[2]перекрестка!$J$45:$K$49,[2]перекрестка!$N$45:$N$49,[2]перекрестка!$F$53:$G$64,[2]перекрестка!$H$54:$H$58</definedName>
    <definedName name="P4_T1_Protect">[4]перекрестка!$J$127,[4]перекрестка!$J$128:$K$132,[4]перекрестка!$J$133,[4]перекрестка!$J$134:$K$138,[4]перекрестка!$N$11:$N$22,[4]перекрестка!$N$24:$N$28</definedName>
    <definedName name="P5_SCOPE_PER_PRT">[2]перекрестка!$H$60:$H$64,[2]перекрестка!$J$53:$J$64,[2]перекрестка!$K$54:$K$58,[2]перекрестка!$K$60:$K$64,[2]перекрестка!$N$53:$N$64</definedName>
    <definedName name="P5_T1_Protect">[4]перекрестка!$N$30:$N$34,[4]перекрестка!$N$36:$N$40,[4]перекрестка!$N$42:$N$46,[4]перекрестка!$N$49:$N$60,[4]перекрестка!$N$62:$N$66</definedName>
    <definedName name="P6_SCOPE_PER_PRT">[2]перекрестка!$F$66:$H$70,[2]перекрестка!$J$66:$K$70,[2]перекрестка!$N$66:$N$70,[2]перекрестка!$F$72:$H$76,[2]перекрестка!$J$72:$K$76</definedName>
    <definedName name="P6_T1_Protect">[4]перекрестка!$N$68:$N$72,[4]перекрестка!$N$74:$N$78,[4]перекрестка!$N$80:$N$84,[4]перекрестка!$N$89:$N$100,[4]перекрестка!$N$102:$N$106</definedName>
    <definedName name="P7_SCOPE_PER_PRT">[2]перекрестка!$N$72:$N$76,[2]перекрестка!$F$78:$H$82,[2]перекрестка!$J$78:$K$82,[2]перекрестка!$N$78:$N$82,[2]перекрестка!$F$84:$H$88</definedName>
    <definedName name="P7_T1_Protect">[4]перекрестка!$N$108:$N$112,[4]перекрестка!$N$114:$N$118,[4]перекрестка!$N$120:$N$124,[4]перекрестка!$N$127:$N$138,[4]перекрестка!$N$140:$N$144</definedName>
    <definedName name="P8_SCOPE_PER_PRT">[2]перекрестка!$J$84:$K$88,[2]перекрестка!$N$84:$N$88,[2]перекрестка!$F$14:$G$25,P1_SCOPE_PER_PRT,P2_SCOPE_PER_PRT,P3_SCOPE_PER_PRT,P4_SCOPE_PER_PRT</definedName>
    <definedName name="P8_T1_Protect">[4]перекрестка!$N$146:$N$150,[4]перекрестка!$N$152:$N$156,[4]перекрестка!$N$158:$N$162,[4]перекрестка!$F$11:$G$11,[4]перекрестка!$F$12:$H$16</definedName>
    <definedName name="P9_T1_Protect">[4]перекрестка!$F$17:$G$17,[4]перекрестка!$F$18:$H$22,[4]перекрестка!$F$24:$H$28,[4]перекрестка!$F$30:$H$34,[4]перекрестка!$F$36:$H$40</definedName>
    <definedName name="rrtget6">[0]!rrtget6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>'[3]17'!$J$39:$M$41,'[3]17'!$E$43:$H$51,'[3]17'!$J$43:$M$51,'[3]17'!$E$54:$H$56,'[3]17'!$E$58:$H$66,'[3]17'!$E$69:$M$81,'[3]17'!$E$9:$H$11,P1_SCOPE_17_PRT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>'[2]4'!$Z$27:$AC$31,'[2]4'!$F$14:$I$20,P1_SCOPE_4_PRT,P2_SCOPE_4_PRT</definedName>
    <definedName name="SCOPE_5_PRT">'[2]5'!$Z$27:$AC$31,'[2]5'!$F$14:$I$21,P1_SCOPE_5_PRT,P2_SCOPE_5_PRT</definedName>
    <definedName name="SCOPE_F1_PRT">'[2]Ф-1 (для АО-энерго)'!$D$86:$E$95,P1_SCOPE_F1_PRT,P2_SCOPE_F1_PRT,P3_SCOPE_F1_PRT,P4_SCOPE_F1_PRT</definedName>
    <definedName name="SCOPE_F2_PRT">'[2]Ф-2 (для АО-энерго)'!$C$5:$D$5,'[2]Ф-2 (для АО-энерго)'!$C$52:$C$57,'[2]Ф-2 (для АО-энерго)'!$D$57:$G$57,P1_SCOPE_F2_PRT,P2_SCOPE_F2_PRT</definedName>
    <definedName name="SCOPE_PER_PRT">P5_SCOPE_PER_PRT,P6_SCOPE_PER_PRT,P7_SCOPE_PER_PRT,P8_SCOPE_PER_PRT</definedName>
    <definedName name="SCOPE_SPR_PRT">[2]Справочники!$D$21:$J$22,[2]Справочники!$E$13:$I$14,[2]Справочники!$F$27:$H$28</definedName>
    <definedName name="SCOPE_SV_LD1">[2]свод!$E$104:$M$104,[2]свод!$E$106:$M$117,[2]свод!$E$120:$M$121,[2]свод!$E$123:$M$127,[2]свод!$E$10:$M$68,P1_SCOPE_SV_LD1</definedName>
    <definedName name="SCOPE_SV_PRT">P1_SCOPE_SV_PRT,P2_SCOPE_SV_PRT,P3_SCOPE_SV_PRT</definedName>
    <definedName name="Sheet2?prefix?">"H"</definedName>
    <definedName name="T1_" localSheetId="0">#REF!</definedName>
    <definedName name="T1_">#REF!</definedName>
    <definedName name="T1_Protect">P15_T1_Protect,P16_T1_Protect,P17_T1_Protect,P18_T1_Protect,P19_T1_Protect</definedName>
    <definedName name="T15_Protect">'[4]15'!$E$25:$I$29,'[4]15'!$E$31:$I$34,'[4]15'!$E$36:$I$48,'[4]15'!$E$52:$I$53,'[4]15'!$E$9:$I$17,'[4]15'!$B$36:$B$48,'[4]15'!$E$19:$I$21</definedName>
    <definedName name="T16_Protect">[5]ФОТ!$G$44:$K$44,[5]ФОТ!$G$7:$K$8,P1_T16_Protect</definedName>
    <definedName name="T17.1_Protect">'[4]17.1'!$D$14:$F$17,'[4]17.1'!$D$19:$F$22,'[4]17.1'!$I$9:$I$12,'[4]17.1'!$I$14:$I$17,'[4]17.1'!$I$19:$I$22,'[4]17.1'!$D$9:$F$12</definedName>
    <definedName name="T17_Protect" localSheetId="0">'[4]21.3'!$E$55:$I$58,'[4]21.3'!$E$10:$I$10,P1_T17_Protect</definedName>
    <definedName name="T17_Protect">'[4]21.3'!$E$55:$I$58,'[4]21.3'!$E$10:$I$10,P1_T17_Protect</definedName>
    <definedName name="T18.1?Data" localSheetId="0">P1_T18.1?Data,P2_T18.1?Data</definedName>
    <definedName name="T18.1?Data">P1_T18.1?Data,P2_T18.1?Data</definedName>
    <definedName name="T18.2?ВРАС">'[4]18.2'!$B$38:$B$40,'[4]18.2'!$B$28:$B$34</definedName>
    <definedName name="T18.2_Protect">'[4]18.2'!$F$60:$J$61,'[4]18.2'!$F$64:$J$64,'[4]18.2'!$F$66:$J$69,'[4]18.2'!$F$6:$J$8,P1_T18.2_Protect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2.3_Protect">'[4]2.3'!$F$30:$G$34,'[4]2.3'!$H$24:$K$28</definedName>
    <definedName name="T2_" localSheetId="0">#REF!</definedName>
    <definedName name="T2_">#REF!</definedName>
    <definedName name="T20_Protect">'[4]20'!$E$13:$I$20,'[4]20'!$E$9:$I$10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ВРАС">'[4]21.3'!$B$28:$B$32,'[4]21.3'!$B$50:$B$51</definedName>
    <definedName name="T21.3_Protect">'[4]21.3'!$E$19:$I$22,'[4]21.3'!$E$24:$I$25,'[4]21.3'!$B$28:$I$32,'[4]21.3'!$E$34:$I$34,'[4]21.3'!$E$37:$I$47,'[4]21.3'!$B$50:$I$51,'[4]21.3'!$E$13:$I$17</definedName>
    <definedName name="T21.4?Data" localSheetId="0">P1_T21.4?Data,P2_T21.4?Data</definedName>
    <definedName name="T21.4?Data">P1_T21.4?Data,P2_T21.4?Data</definedName>
    <definedName name="T26_Protection" localSheetId="0">P1_T26_Protection</definedName>
    <definedName name="T26_Protection">P1_T26_Protection</definedName>
    <definedName name="T27_Protect">'[4]27'!$E$12:$E$13,'[4]27'!$K$4:$AH$4,'[4]27'!$AK$12:$AK$13</definedName>
    <definedName name="T27_Protection" localSheetId="0">P1_T27_Protection</definedName>
    <definedName name="T27_Protection">P1_T27_Protection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4_Protect">'[4]4'!$AA$24:$AD$28,'[4]4'!$G$11:$J$17,P1_T4_Protect,P2_T4_Protect</definedName>
    <definedName name="T6_Protect">'[4]6'!$B$31:$B$41,'[4]6'!$D$31:$H$41,'[4]6'!$J$31:$N$41,'[4]6'!$D$43:$H$48,'[4]6'!$J$43:$N$48,'[4]6'!$B$53:$B$63,P1_T6_Protect</definedName>
    <definedName name="TP2.1_Protect">[4]P2.1!$F$28:$G$37,[4]P2.1!$F$40:$G$43,[4]P2.1!$F$7:$G$26</definedName>
    <definedName name="uka">[0]!uka</definedName>
    <definedName name="wrn.Сравнение._.с._.отраслями." hidden="1">{#N/A,#N/A,TRUE,"Лист1";#N/A,#N/A,TRUE,"Лист2";#N/A,#N/A,TRUE,"Лист3"}</definedName>
    <definedName name="А77">[6]Рейтинг!$A$14</definedName>
    <definedName name="АААААААА">[0]!АААААААА</definedName>
    <definedName name="ак">P15_T1_Protect,P16_T1_Protect,P17_T1_Protect,P18_T1_Protect,дж</definedName>
    <definedName name="ап">[0]!ап</definedName>
    <definedName name="Базовые">'[7]Производство электроэнергии'!$A$95</definedName>
    <definedName name="Бюджетные_электроэнергии">'[7]Производство электроэнергии'!$A$111</definedName>
    <definedName name="в23ё">[0]!в23ё</definedName>
    <definedName name="вв">[0]!вв</definedName>
    <definedName name="второй" localSheetId="0">#REF!</definedName>
    <definedName name="второй">#REF!</definedName>
    <definedName name="ву" localSheetId="0">'[4]21.3'!$E$55:$I$58,'[4]21.3'!$E$10:$I$10,P1_T17_Protect</definedName>
    <definedName name="ву">'[4]21.3'!$E$55:$I$58,'[4]21.3'!$E$10:$I$10,P1_T17_Protect</definedName>
    <definedName name="вуув" hidden="1">{#N/A,#N/A,TRUE,"Лист1";#N/A,#N/A,TRUE,"Лист2";#N/A,#N/A,TRUE,"Лист3"}</definedName>
    <definedName name="гггр">[0]!гггр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дд">[0]!ддд</definedName>
    <definedName name="дж">P5_T1_Protect,P6_T1_Protect,P7_T1_Protect,P8_T1_Protect,P9_T1_Protect,P10_T1_Protect,P11_T1_Protect,P12_T1_Protect,P13_T1_Protect,P14_T1_Protect</definedName>
    <definedName name="Диапазон" localSheetId="0">#REF!</definedName>
    <definedName name="Диапазон">#REF!</definedName>
    <definedName name="ДиапазонЗащиты" localSheetId="0">[0]!P1_ДиапазонЗащиты,[0]!P2_ДиапазонЗащиты,[0]!P3_ДиапазонЗащиты,[0]!P4_ДиапазонЗащиты</definedName>
    <definedName name="ДиапазонЗащиты">[0]!P1_ДиапазонЗащиты,[0]!P2_ДиапазонЗащиты,[0]!P3_ДиапазонЗащиты,[0]!P4_ДиапазонЗащиты</definedName>
    <definedName name="ен">[0]!ен</definedName>
    <definedName name="зщ">[5]ФОТ!$G$44:$K$44,[5]ФОТ!$G$7:$K$8,P1_T16_Protect</definedName>
    <definedName name="й">[0]!й</definedName>
    <definedName name="йй">[0]!йй</definedName>
    <definedName name="йййййййййййййййййййййййй">[0]!йййййййййййййййййййййййй</definedName>
    <definedName name="индцкавг98" hidden="1">{#N/A,#N/A,TRUE,"Лист1";#N/A,#N/A,TRUE,"Лист2";#N/A,#N/A,TRUE,"Лист3"}</definedName>
    <definedName name="июль" localSheetId="0">#REF!</definedName>
    <definedName name="июль">#REF!</definedName>
    <definedName name="кв3">[0]!кв3</definedName>
    <definedName name="квартал">[0]!квартал</definedName>
    <definedName name="ке">[0]!ке</definedName>
    <definedName name="кеппппппппппп" hidden="1">{#N/A,#N/A,TRUE,"Лист1";#N/A,#N/A,TRUE,"Лист2";#N/A,#N/A,TRUE,"Лист3"}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ена">[0]!лена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од">[0]!лод</definedName>
    <definedName name="мым">[0]!мым</definedName>
    <definedName name="Население">'[7]Производство электроэнергии'!$A$124</definedName>
    <definedName name="_xlnm.Print_Area" localSheetId="0">Итог!$A$1:$AB$43</definedName>
    <definedName name="оро">[0]!оро</definedName>
    <definedName name="первый" localSheetId="0">#REF!</definedName>
    <definedName name="первый">#REF!</definedName>
    <definedName name="прибыль3" hidden="1">{#N/A,#N/A,TRUE,"Лист1";#N/A,#N/A,TRUE,"Лист2";#N/A,#N/A,TRUE,"Лист3"}</definedName>
    <definedName name="Прочие_электроэнергии">'[7]Производство электроэнергии'!$A$132</definedName>
    <definedName name="рис1" hidden="1">{#N/A,#N/A,TRUE,"Лист1";#N/A,#N/A,TRUE,"Лист2";#N/A,#N/A,TRUE,"Лист3"}</definedName>
    <definedName name="ропор">[0]!ропор</definedName>
    <definedName name="с">[0]!с</definedName>
    <definedName name="СВ">[0]!СВ</definedName>
    <definedName name="СМ">[0]!СМ</definedName>
    <definedName name="сс">[0]!сс</definedName>
    <definedName name="сссс">[0]!сссс</definedName>
    <definedName name="ссы">[0]!ссы</definedName>
    <definedName name="ссы2">[0]!ссы2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у">[0]!у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Ф">[0]!УФ</definedName>
    <definedName name="ц">[0]!ц</definedName>
    <definedName name="цу">[0]!цу</definedName>
    <definedName name="цуа">[0]!цуа</definedName>
    <definedName name="четвертый" localSheetId="0">#REF!</definedName>
    <definedName name="четвертый">#REF!</definedName>
    <definedName name="шшшшшо">[0]!шшшшшо</definedName>
    <definedName name="щ">[0]!щ</definedName>
    <definedName name="ыв">[0]!ыв</definedName>
    <definedName name="ыуаы" hidden="1">{#N/A,#N/A,TRUE,"Лист1";#N/A,#N/A,TRUE,"Лист2";#N/A,#N/A,TRUE,"Лист3"}</definedName>
    <definedName name="ыыыы">[0]!ыыыы</definedName>
    <definedName name="яяя">[0]!яяя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1" i="1" l="1"/>
  <c r="AB14" i="1" s="1"/>
  <c r="AB40" i="1"/>
  <c r="Z39" i="1"/>
  <c r="X39" i="1"/>
  <c r="V39" i="1"/>
  <c r="T39" i="1"/>
  <c r="R39" i="1"/>
  <c r="P39" i="1"/>
  <c r="N39" i="1"/>
  <c r="L39" i="1"/>
  <c r="J39" i="1"/>
  <c r="H39" i="1"/>
  <c r="F39" i="1"/>
  <c r="D39" i="1"/>
  <c r="AB38" i="1"/>
  <c r="AB37" i="1" s="1"/>
  <c r="AA38" i="1"/>
  <c r="AA37" i="1" s="1"/>
  <c r="Z37" i="1"/>
  <c r="Y37" i="1"/>
  <c r="X37" i="1"/>
  <c r="X36" i="1" s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F36" i="1" s="1"/>
  <c r="E37" i="1"/>
  <c r="D37" i="1"/>
  <c r="C37" i="1"/>
  <c r="R36" i="1"/>
  <c r="AB35" i="1"/>
  <c r="AB34" i="1"/>
  <c r="AB33" i="1"/>
  <c r="Z32" i="1"/>
  <c r="X32" i="1"/>
  <c r="V32" i="1"/>
  <c r="T32" i="1"/>
  <c r="R32" i="1"/>
  <c r="P32" i="1"/>
  <c r="N32" i="1"/>
  <c r="L32" i="1"/>
  <c r="J32" i="1"/>
  <c r="H32" i="1"/>
  <c r="F32" i="1"/>
  <c r="D32" i="1"/>
  <c r="AB31" i="1"/>
  <c r="AB30" i="1"/>
  <c r="AB26" i="1"/>
  <c r="AB25" i="1"/>
  <c r="AB24" i="1"/>
  <c r="AB23" i="1"/>
  <c r="AB22" i="1"/>
  <c r="AB19" i="1" s="1"/>
  <c r="Z19" i="1"/>
  <c r="X19" i="1"/>
  <c r="V19" i="1"/>
  <c r="T19" i="1"/>
  <c r="R19" i="1"/>
  <c r="P19" i="1"/>
  <c r="N19" i="1"/>
  <c r="L19" i="1"/>
  <c r="J19" i="1"/>
  <c r="H19" i="1"/>
  <c r="F19" i="1"/>
  <c r="D19" i="1"/>
  <c r="AB18" i="1"/>
  <c r="AA18" i="1"/>
  <c r="AB17" i="1"/>
  <c r="AB16" i="1" s="1"/>
  <c r="AA17" i="1"/>
  <c r="AA16" i="1" s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B15" i="1"/>
  <c r="Z15" i="1"/>
  <c r="X15" i="1"/>
  <c r="V15" i="1"/>
  <c r="V10" i="1" s="1"/>
  <c r="V42" i="1" s="1"/>
  <c r="V43" i="1" s="1"/>
  <c r="T15" i="1"/>
  <c r="R15" i="1"/>
  <c r="P15" i="1"/>
  <c r="N15" i="1"/>
  <c r="L15" i="1"/>
  <c r="J15" i="1"/>
  <c r="J10" i="1" s="1"/>
  <c r="J42" i="1" s="1"/>
  <c r="J43" i="1" s="1"/>
  <c r="H15" i="1"/>
  <c r="F15" i="1"/>
  <c r="D15" i="1"/>
  <c r="D10" i="1" s="1"/>
  <c r="D42" i="1" s="1"/>
  <c r="Z14" i="1"/>
  <c r="X14" i="1"/>
  <c r="V14" i="1"/>
  <c r="T14" i="1"/>
  <c r="R14" i="1"/>
  <c r="P14" i="1"/>
  <c r="N14" i="1"/>
  <c r="L14" i="1"/>
  <c r="J14" i="1"/>
  <c r="H14" i="1"/>
  <c r="F14" i="1"/>
  <c r="D14" i="1"/>
  <c r="Z13" i="1"/>
  <c r="X13" i="1"/>
  <c r="X10" i="1" s="1"/>
  <c r="V13" i="1"/>
  <c r="T13" i="1"/>
  <c r="T10" i="1" s="1"/>
  <c r="R13" i="1"/>
  <c r="P13" i="1"/>
  <c r="N13" i="1"/>
  <c r="L13" i="1"/>
  <c r="L10" i="1" s="1"/>
  <c r="J13" i="1"/>
  <c r="H13" i="1"/>
  <c r="H10" i="1" s="1"/>
  <c r="F13" i="1"/>
  <c r="F10" i="1" s="1"/>
  <c r="D13" i="1"/>
  <c r="P10" i="1"/>
  <c r="AB9" i="1"/>
  <c r="AB8" i="1"/>
  <c r="AB7" i="1"/>
  <c r="AB6" i="1" s="1"/>
  <c r="Z6" i="1"/>
  <c r="X6" i="1"/>
  <c r="V6" i="1"/>
  <c r="T6" i="1"/>
  <c r="R6" i="1"/>
  <c r="P6" i="1"/>
  <c r="N6" i="1"/>
  <c r="L6" i="1"/>
  <c r="J6" i="1"/>
  <c r="H6" i="1"/>
  <c r="F6" i="1"/>
  <c r="D6" i="1"/>
  <c r="P42" i="1" l="1"/>
  <c r="P43" i="1" s="1"/>
  <c r="L36" i="1"/>
  <c r="D36" i="1"/>
  <c r="J36" i="1"/>
  <c r="P36" i="1"/>
  <c r="V36" i="1"/>
  <c r="H42" i="1"/>
  <c r="H43" i="1" s="1"/>
  <c r="T42" i="1"/>
  <c r="T43" i="1" s="1"/>
  <c r="H36" i="1"/>
  <c r="N36" i="1"/>
  <c r="T36" i="1"/>
  <c r="Z36" i="1"/>
  <c r="F42" i="1"/>
  <c r="F43" i="1" s="1"/>
  <c r="AA10" i="1"/>
  <c r="AB32" i="1"/>
  <c r="AB39" i="1"/>
  <c r="D43" i="1"/>
  <c r="R10" i="1"/>
  <c r="R42" i="1" s="1"/>
  <c r="R43" i="1" s="1"/>
  <c r="N10" i="1"/>
  <c r="N42" i="1" s="1"/>
  <c r="N43" i="1" s="1"/>
  <c r="Z10" i="1"/>
  <c r="Z42" i="1" s="1"/>
  <c r="Z43" i="1" s="1"/>
  <c r="AB13" i="1"/>
  <c r="AB10" i="1" s="1"/>
  <c r="AB42" i="1" s="1"/>
  <c r="AB43" i="1" s="1"/>
  <c r="L42" i="1"/>
  <c r="L43" i="1" s="1"/>
  <c r="X42" i="1"/>
  <c r="X43" i="1" s="1"/>
  <c r="AB36" i="1" l="1"/>
</calcChain>
</file>

<file path=xl/sharedStrings.xml><?xml version="1.0" encoding="utf-8"?>
<sst xmlns="http://schemas.openxmlformats.org/spreadsheetml/2006/main" count="89" uniqueCount="53">
  <si>
    <t>кВт*ч</t>
  </si>
  <si>
    <t>№
п/п</t>
  </si>
  <si>
    <t>Уровень напряжения
и категория потребителей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</si>
  <si>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</si>
  <si>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</si>
  <si>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</si>
  <si>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</si>
  <si>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</si>
  <si>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</si>
  <si>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</si>
  <si>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</si>
  <si>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</si>
  <si>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</si>
  <si>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</si>
  <si>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</si>
  <si>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</si>
  <si>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Мощность (мВт)</t>
  </si>
  <si>
    <t>Электрическая энергия (кВтч)</t>
  </si>
  <si>
    <t xml:space="preserve">   В сеть всего, в т.ч</t>
  </si>
  <si>
    <t>1.1.</t>
  </si>
  <si>
    <t>ОАО "МРСК Северо-Запада"</t>
  </si>
  <si>
    <t>ОАО "Оборонэнерго"</t>
  </si>
  <si>
    <t xml:space="preserve">   Полезный отпуск - всего</t>
  </si>
  <si>
    <t>ВН</t>
  </si>
  <si>
    <t>СН1</t>
  </si>
  <si>
    <t>СН2</t>
  </si>
  <si>
    <t>НН</t>
  </si>
  <si>
    <t>Население</t>
  </si>
  <si>
    <t xml:space="preserve">   Полезный отпуск - трехставочный тариф, в т.ч.</t>
  </si>
  <si>
    <t>3.1.</t>
  </si>
  <si>
    <t>3.2.</t>
  </si>
  <si>
    <t xml:space="preserve">   Полезный отпуск - одноставочный тариф, в т.ч.</t>
  </si>
  <si>
    <t>4.1.</t>
  </si>
  <si>
    <t>4.2.</t>
  </si>
  <si>
    <t>4.3.</t>
  </si>
  <si>
    <t>4.4.</t>
  </si>
  <si>
    <t>4.5.</t>
  </si>
  <si>
    <t>население город</t>
  </si>
  <si>
    <t>население город с эл.плитами</t>
  </si>
  <si>
    <t>население село</t>
  </si>
  <si>
    <t>СОТ</t>
  </si>
  <si>
    <t>Осужд.</t>
  </si>
  <si>
    <t xml:space="preserve">Религия </t>
  </si>
  <si>
    <t>Хоз. Постр.</t>
  </si>
  <si>
    <t xml:space="preserve">   Отпуск в смежную сеть</t>
  </si>
  <si>
    <t>5.1.</t>
  </si>
  <si>
    <t>ОАО "Оборонэнерго" (передача)</t>
  </si>
  <si>
    <t>Д.К.П. ОАО "Оборонэнергосбыт"</t>
  </si>
  <si>
    <t>Потребителям по прямым договорам, в т.ч.</t>
  </si>
  <si>
    <t xml:space="preserve">   Полезный отпуск -одноставочный тариф, в т.ч.</t>
  </si>
  <si>
    <t xml:space="preserve">   Потери</t>
  </si>
  <si>
    <t xml:space="preserve">   Потери в %</t>
  </si>
  <si>
    <t>Баланс электрической энергии по сетям МУП "Мирнинские городские электросети" за  2016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</si>
</sst>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9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42">
    <xf numFmtId="0" fontId="0" fillId="0" borderId="0" xfId="0"/>
    <xf numFmtId="0" fontId="2" fillId="0" borderId="0" xfId="1" applyFont="1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1" fillId="0" borderId="0" xfId="1"/>
    <xf numFmtId="0" fontId="2" fillId="0" borderId="0" xfId="1" applyFont="1" applyFill="1"/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left" vertical="center" wrapText="1"/>
    </xf>
    <xf numFmtId="3" fontId="5" fillId="2" borderId="9" xfId="2" applyNumberFormat="1" applyFont="1" applyFill="1" applyBorder="1" applyAlignment="1">
      <alignment vertical="center"/>
    </xf>
    <xf numFmtId="3" fontId="5" fillId="2" borderId="10" xfId="2" applyNumberFormat="1" applyFont="1" applyFill="1" applyBorder="1" applyAlignment="1">
      <alignment horizontal="right" vertical="center"/>
    </xf>
    <xf numFmtId="3" fontId="5" fillId="2" borderId="14" xfId="2" applyNumberFormat="1" applyFont="1" applyFill="1" applyBorder="1" applyAlignment="1">
      <alignment horizontal="right" vertical="center"/>
    </xf>
    <xf numFmtId="3" fontId="5" fillId="2" borderId="9" xfId="1" applyNumberFormat="1" applyFont="1" applyFill="1" applyBorder="1" applyAlignment="1">
      <alignment vertical="center"/>
    </xf>
    <xf numFmtId="3" fontId="5" fillId="2" borderId="15" xfId="1" applyNumberFormat="1" applyFont="1" applyFill="1" applyBorder="1" applyAlignment="1">
      <alignment vertical="center"/>
    </xf>
    <xf numFmtId="0" fontId="3" fillId="0" borderId="10" xfId="1" applyFont="1" applyFill="1" applyBorder="1" applyAlignment="1">
      <alignment horizontal="right" vertical="center" wrapText="1"/>
    </xf>
    <xf numFmtId="3" fontId="3" fillId="0" borderId="9" xfId="2" applyNumberFormat="1" applyFont="1" applyFill="1" applyBorder="1" applyAlignment="1">
      <alignment vertical="center"/>
    </xf>
    <xf numFmtId="3" fontId="5" fillId="3" borderId="10" xfId="2" applyNumberFormat="1" applyFont="1" applyFill="1" applyBorder="1" applyAlignment="1">
      <alignment horizontal="right" vertical="center"/>
    </xf>
    <xf numFmtId="3" fontId="5" fillId="3" borderId="14" xfId="2" applyNumberFormat="1" applyFont="1" applyFill="1" applyBorder="1" applyAlignment="1">
      <alignment horizontal="right" vertical="center"/>
    </xf>
    <xf numFmtId="3" fontId="5" fillId="0" borderId="16" xfId="2" applyNumberFormat="1" applyFont="1" applyFill="1" applyBorder="1" applyAlignment="1">
      <alignment horizontal="right" vertical="center"/>
    </xf>
    <xf numFmtId="3" fontId="5" fillId="0" borderId="14" xfId="2" applyNumberFormat="1" applyFont="1" applyFill="1" applyBorder="1" applyAlignment="1">
      <alignment horizontal="right" vertical="center"/>
    </xf>
    <xf numFmtId="3" fontId="5" fillId="0" borderId="10" xfId="2" applyNumberFormat="1" applyFont="1" applyFill="1" applyBorder="1" applyAlignment="1">
      <alignment horizontal="right" vertical="center"/>
    </xf>
    <xf numFmtId="3" fontId="3" fillId="0" borderId="15" xfId="2" applyNumberFormat="1" applyFont="1" applyFill="1" applyBorder="1" applyAlignment="1">
      <alignment vertical="center"/>
    </xf>
    <xf numFmtId="3" fontId="5" fillId="3" borderId="16" xfId="2" applyNumberFormat="1" applyFont="1" applyFill="1" applyBorder="1" applyAlignment="1">
      <alignment horizontal="right" vertical="center"/>
    </xf>
    <xf numFmtId="3" fontId="5" fillId="4" borderId="16" xfId="2" applyNumberFormat="1" applyFont="1" applyFill="1" applyBorder="1" applyAlignment="1">
      <alignment horizontal="right" vertical="center"/>
    </xf>
    <xf numFmtId="0" fontId="1" fillId="0" borderId="9" xfId="1" applyBorder="1"/>
    <xf numFmtId="3" fontId="3" fillId="0" borderId="10" xfId="1" applyNumberFormat="1" applyFont="1" applyBorder="1"/>
    <xf numFmtId="0" fontId="3" fillId="0" borderId="10" xfId="2" applyFont="1" applyFill="1" applyBorder="1" applyAlignment="1">
      <alignment horizontal="right" vertical="center" wrapText="1"/>
    </xf>
    <xf numFmtId="3" fontId="5" fillId="5" borderId="16" xfId="2" applyNumberFormat="1" applyFont="1" applyFill="1" applyBorder="1" applyAlignment="1">
      <alignment horizontal="right" vertical="center"/>
    </xf>
    <xf numFmtId="3" fontId="5" fillId="5" borderId="10" xfId="2" applyNumberFormat="1" applyFont="1" applyFill="1" applyBorder="1" applyAlignment="1">
      <alignment horizontal="right" vertical="center"/>
    </xf>
    <xf numFmtId="3" fontId="7" fillId="0" borderId="10" xfId="2" applyNumberFormat="1" applyFont="1" applyFill="1" applyBorder="1" applyAlignment="1">
      <alignment horizontal="right" vertical="center"/>
    </xf>
    <xf numFmtId="3" fontId="3" fillId="0" borderId="9" xfId="1" applyNumberFormat="1" applyFont="1" applyBorder="1"/>
    <xf numFmtId="0" fontId="3" fillId="6" borderId="10" xfId="2" applyFont="1" applyFill="1" applyBorder="1" applyAlignment="1">
      <alignment horizontal="right" vertical="center" wrapText="1"/>
    </xf>
    <xf numFmtId="3" fontId="3" fillId="6" borderId="9" xfId="2" applyNumberFormat="1" applyFont="1" applyFill="1" applyBorder="1" applyAlignment="1">
      <alignment vertical="center"/>
    </xf>
    <xf numFmtId="3" fontId="5" fillId="6" borderId="14" xfId="2" applyNumberFormat="1" applyFont="1" applyFill="1" applyBorder="1" applyAlignment="1">
      <alignment horizontal="right" vertical="center"/>
    </xf>
    <xf numFmtId="3" fontId="7" fillId="2" borderId="14" xfId="2" applyNumberFormat="1" applyFont="1" applyFill="1" applyBorder="1" applyAlignment="1">
      <alignment horizontal="right" vertical="center" wrapText="1"/>
    </xf>
    <xf numFmtId="3" fontId="7" fillId="2" borderId="16" xfId="2" applyNumberFormat="1" applyFont="1" applyFill="1" applyBorder="1" applyAlignment="1">
      <alignment horizontal="right" vertical="center" wrapText="1"/>
    </xf>
    <xf numFmtId="3" fontId="7" fillId="2" borderId="10" xfId="2" applyNumberFormat="1" applyFont="1" applyFill="1" applyBorder="1" applyAlignment="1">
      <alignment horizontal="right" vertical="center" wrapText="1"/>
    </xf>
    <xf numFmtId="3" fontId="5" fillId="6" borderId="10" xfId="2" applyNumberFormat="1" applyFont="1" applyFill="1" applyBorder="1" applyAlignment="1">
      <alignment horizontal="right" vertical="center"/>
    </xf>
    <xf numFmtId="3" fontId="3" fillId="6" borderId="15" xfId="2" applyNumberFormat="1" applyFont="1" applyFill="1" applyBorder="1" applyAlignment="1">
      <alignment vertical="center"/>
    </xf>
    <xf numFmtId="3" fontId="3" fillId="6" borderId="9" xfId="1" applyNumberFormat="1" applyFont="1" applyFill="1" applyBorder="1"/>
    <xf numFmtId="3" fontId="3" fillId="6" borderId="10" xfId="1" applyNumberFormat="1" applyFont="1" applyFill="1" applyBorder="1"/>
    <xf numFmtId="0" fontId="5" fillId="2" borderId="10" xfId="2" applyFont="1" applyFill="1" applyBorder="1" applyAlignment="1">
      <alignment horizontal="left" vertical="center" wrapText="1"/>
    </xf>
    <xf numFmtId="3" fontId="5" fillId="2" borderId="14" xfId="2" applyNumberFormat="1" applyFont="1" applyFill="1" applyBorder="1" applyAlignment="1">
      <alignment vertical="center"/>
    </xf>
    <xf numFmtId="3" fontId="5" fillId="2" borderId="10" xfId="2" applyNumberFormat="1" applyFont="1" applyFill="1" applyBorder="1" applyAlignment="1">
      <alignment vertical="center"/>
    </xf>
    <xf numFmtId="165" fontId="5" fillId="2" borderId="9" xfId="1" applyNumberFormat="1" applyFont="1" applyFill="1" applyBorder="1" applyAlignment="1">
      <alignment vertical="center"/>
    </xf>
    <xf numFmtId="0" fontId="3" fillId="0" borderId="10" xfId="1" applyFont="1" applyFill="1" applyBorder="1" applyAlignment="1">
      <alignment horizontal="center" vertical="center"/>
    </xf>
    <xf numFmtId="3" fontId="5" fillId="0" borderId="9" xfId="2" applyNumberFormat="1" applyFont="1" applyFill="1" applyBorder="1" applyAlignment="1">
      <alignment vertical="center"/>
    </xf>
    <xf numFmtId="3" fontId="5" fillId="0" borderId="10" xfId="2" applyNumberFormat="1" applyFont="1" applyFill="1" applyBorder="1" applyAlignment="1">
      <alignment vertical="center"/>
    </xf>
    <xf numFmtId="3" fontId="5" fillId="0" borderId="14" xfId="2" applyNumberFormat="1" applyFont="1" applyFill="1" applyBorder="1" applyAlignment="1">
      <alignment vertical="center"/>
    </xf>
    <xf numFmtId="3" fontId="5" fillId="0" borderId="9" xfId="1" applyNumberFormat="1" applyFont="1" applyFill="1" applyBorder="1" applyAlignment="1">
      <alignment vertical="center"/>
    </xf>
    <xf numFmtId="3" fontId="5" fillId="0" borderId="17" xfId="1" applyNumberFormat="1" applyFont="1" applyFill="1" applyBorder="1" applyAlignment="1">
      <alignment vertical="center"/>
    </xf>
    <xf numFmtId="3" fontId="5" fillId="0" borderId="15" xfId="1" applyNumberFormat="1" applyFont="1" applyFill="1" applyBorder="1" applyAlignment="1">
      <alignment vertical="center"/>
    </xf>
    <xf numFmtId="3" fontId="5" fillId="0" borderId="18" xfId="1" applyNumberFormat="1" applyFont="1" applyFill="1" applyBorder="1" applyAlignment="1">
      <alignment vertical="center"/>
    </xf>
    <xf numFmtId="3" fontId="5" fillId="0" borderId="10" xfId="1" applyNumberFormat="1" applyFont="1" applyFill="1" applyBorder="1" applyAlignment="1">
      <alignment vertical="center"/>
    </xf>
    <xf numFmtId="0" fontId="3" fillId="0" borderId="10" xfId="1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right" vertical="center" wrapText="1"/>
    </xf>
    <xf numFmtId="0" fontId="5" fillId="2" borderId="10" xfId="2" applyFont="1" applyFill="1" applyBorder="1" applyAlignment="1">
      <alignment horizontal="right" vertical="center" wrapText="1"/>
    </xf>
    <xf numFmtId="3" fontId="5" fillId="2" borderId="14" xfId="2" applyNumberFormat="1" applyFont="1" applyFill="1" applyBorder="1" applyAlignment="1">
      <alignment horizontal="right" vertical="center" wrapText="1"/>
    </xf>
    <xf numFmtId="3" fontId="5" fillId="2" borderId="10" xfId="2" applyNumberFormat="1" applyFont="1" applyFill="1" applyBorder="1" applyAlignment="1">
      <alignment horizontal="right" vertical="center" wrapText="1"/>
    </xf>
    <xf numFmtId="0" fontId="5" fillId="2" borderId="15" xfId="2" applyFont="1" applyFill="1" applyBorder="1" applyAlignment="1">
      <alignment horizontal="right" vertical="center" wrapText="1"/>
    </xf>
    <xf numFmtId="165" fontId="5" fillId="2" borderId="9" xfId="2" applyNumberFormat="1" applyFont="1" applyFill="1" applyBorder="1" applyAlignment="1">
      <alignment horizontal="right" vertical="center" wrapText="1"/>
    </xf>
    <xf numFmtId="3" fontId="5" fillId="2" borderId="10" xfId="1" applyNumberFormat="1" applyFont="1" applyFill="1" applyBorder="1" applyAlignment="1">
      <alignment vertical="center"/>
    </xf>
    <xf numFmtId="0" fontId="3" fillId="0" borderId="9" xfId="2" applyFont="1" applyFill="1" applyBorder="1" applyAlignment="1">
      <alignment horizontal="right" vertical="center"/>
    </xf>
    <xf numFmtId="3" fontId="3" fillId="5" borderId="10" xfId="2" applyNumberFormat="1" applyFont="1" applyFill="1" applyBorder="1" applyAlignment="1">
      <alignment horizontal="right" vertical="center"/>
    </xf>
    <xf numFmtId="3" fontId="3" fillId="0" borderId="16" xfId="2" applyNumberFormat="1" applyFont="1" applyFill="1" applyBorder="1" applyAlignment="1">
      <alignment horizontal="right" vertical="center"/>
    </xf>
    <xf numFmtId="0" fontId="3" fillId="0" borderId="16" xfId="2" applyFont="1" applyFill="1" applyBorder="1" applyAlignment="1">
      <alignment horizontal="right" vertical="center"/>
    </xf>
    <xf numFmtId="3" fontId="3" fillId="0" borderId="14" xfId="2" applyNumberFormat="1" applyFont="1" applyFill="1" applyBorder="1" applyAlignment="1">
      <alignment horizontal="right" vertical="center"/>
    </xf>
    <xf numFmtId="3" fontId="3" fillId="0" borderId="10" xfId="2" applyNumberFormat="1" applyFont="1" applyFill="1" applyBorder="1" applyAlignment="1">
      <alignment horizontal="right" vertical="center"/>
    </xf>
    <xf numFmtId="0" fontId="3" fillId="0" borderId="15" xfId="2" applyFont="1" applyFill="1" applyBorder="1" applyAlignment="1">
      <alignment horizontal="right" vertical="center"/>
    </xf>
    <xf numFmtId="165" fontId="5" fillId="0" borderId="9" xfId="1" applyNumberFormat="1" applyFont="1" applyFill="1" applyBorder="1" applyAlignment="1">
      <alignment vertical="center"/>
    </xf>
    <xf numFmtId="16" fontId="3" fillId="0" borderId="9" xfId="1" applyNumberFormat="1" applyFont="1" applyFill="1" applyBorder="1" applyAlignment="1">
      <alignment horizontal="center" vertical="center"/>
    </xf>
    <xf numFmtId="3" fontId="3" fillId="0" borderId="10" xfId="2" applyNumberFormat="1" applyFont="1" applyFill="1" applyBorder="1" applyAlignment="1">
      <alignment vertical="center"/>
    </xf>
    <xf numFmtId="3" fontId="3" fillId="0" borderId="9" xfId="1" applyNumberFormat="1" applyFont="1" applyFill="1" applyBorder="1" applyAlignment="1">
      <alignment vertical="center"/>
    </xf>
    <xf numFmtId="3" fontId="3" fillId="0" borderId="10" xfId="1" applyNumberFormat="1" applyFont="1" applyFill="1" applyBorder="1" applyAlignment="1">
      <alignment vertical="center"/>
    </xf>
    <xf numFmtId="3" fontId="3" fillId="0" borderId="15" xfId="1" applyNumberFormat="1" applyFont="1" applyFill="1" applyBorder="1" applyAlignment="1">
      <alignment vertical="center"/>
    </xf>
    <xf numFmtId="3" fontId="3" fillId="0" borderId="14" xfId="1" applyNumberFormat="1" applyFont="1" applyFill="1" applyBorder="1" applyAlignment="1">
      <alignment vertical="center"/>
    </xf>
    <xf numFmtId="0" fontId="3" fillId="0" borderId="9" xfId="1" applyFont="1" applyBorder="1"/>
    <xf numFmtId="0" fontId="3" fillId="0" borderId="10" xfId="1" applyFont="1" applyBorder="1"/>
    <xf numFmtId="0" fontId="3" fillId="0" borderId="9" xfId="2" applyFont="1" applyFill="1" applyBorder="1" applyAlignment="1">
      <alignment horizontal="right" vertical="center" wrapText="1"/>
    </xf>
    <xf numFmtId="0" fontId="3" fillId="7" borderId="10" xfId="1" applyFont="1" applyFill="1" applyBorder="1" applyAlignment="1">
      <alignment horizontal="right" vertical="center" wrapText="1"/>
    </xf>
    <xf numFmtId="0" fontId="3" fillId="7" borderId="9" xfId="2" applyFont="1" applyFill="1" applyBorder="1" applyAlignment="1">
      <alignment horizontal="right" vertical="center" wrapText="1"/>
    </xf>
    <xf numFmtId="3" fontId="3" fillId="7" borderId="10" xfId="2" applyNumberFormat="1" applyFont="1" applyFill="1" applyBorder="1" applyAlignment="1">
      <alignment horizontal="right" vertical="center"/>
    </xf>
    <xf numFmtId="3" fontId="3" fillId="7" borderId="14" xfId="2" applyNumberFormat="1" applyFont="1" applyFill="1" applyBorder="1" applyAlignment="1">
      <alignment horizontal="right" vertical="center"/>
    </xf>
    <xf numFmtId="3" fontId="3" fillId="7" borderId="9" xfId="2" applyNumberFormat="1" applyFont="1" applyFill="1" applyBorder="1" applyAlignment="1">
      <alignment vertical="center"/>
    </xf>
    <xf numFmtId="3" fontId="3" fillId="7" borderId="15" xfId="2" applyNumberFormat="1" applyFont="1" applyFill="1" applyBorder="1" applyAlignment="1">
      <alignment vertical="center"/>
    </xf>
    <xf numFmtId="3" fontId="5" fillId="7" borderId="14" xfId="2" applyNumberFormat="1" applyFont="1" applyFill="1" applyBorder="1" applyAlignment="1">
      <alignment vertical="center"/>
    </xf>
    <xf numFmtId="3" fontId="3" fillId="7" borderId="9" xfId="1" applyNumberFormat="1" applyFont="1" applyFill="1" applyBorder="1"/>
    <xf numFmtId="3" fontId="5" fillId="7" borderId="10" xfId="1" applyNumberFormat="1" applyFont="1" applyFill="1" applyBorder="1" applyAlignment="1">
      <alignment vertical="center"/>
    </xf>
    <xf numFmtId="3" fontId="3" fillId="4" borderId="16" xfId="2" applyNumberFormat="1" applyFont="1" applyFill="1" applyBorder="1" applyAlignment="1">
      <alignment horizontal="right" vertical="center"/>
    </xf>
    <xf numFmtId="3" fontId="3" fillId="5" borderId="16" xfId="2" applyNumberFormat="1" applyFont="1" applyFill="1" applyBorder="1" applyAlignment="1">
      <alignment horizontal="right" vertical="center"/>
    </xf>
    <xf numFmtId="3" fontId="3" fillId="5" borderId="14" xfId="2" applyNumberFormat="1" applyFont="1" applyFill="1" applyBorder="1" applyAlignment="1">
      <alignment horizontal="right" vertical="center"/>
    </xf>
    <xf numFmtId="0" fontId="5" fillId="2" borderId="10" xfId="1" applyFont="1" applyFill="1" applyBorder="1" applyAlignment="1">
      <alignment horizontal="right" vertical="center" wrapText="1"/>
    </xf>
    <xf numFmtId="0" fontId="3" fillId="6" borderId="9" xfId="2" applyFont="1" applyFill="1" applyBorder="1" applyAlignment="1">
      <alignment horizontal="right" vertical="center" wrapText="1"/>
    </xf>
    <xf numFmtId="0" fontId="3" fillId="6" borderId="15" xfId="2" applyFont="1" applyFill="1" applyBorder="1" applyAlignment="1">
      <alignment horizontal="right" vertical="center" wrapText="1"/>
    </xf>
    <xf numFmtId="3" fontId="5" fillId="6" borderId="10" xfId="1" applyNumberFormat="1" applyFont="1" applyFill="1" applyBorder="1" applyAlignment="1">
      <alignment vertical="center"/>
    </xf>
    <xf numFmtId="0" fontId="3" fillId="0" borderId="9" xfId="1" applyFont="1" applyFill="1" applyBorder="1" applyAlignment="1">
      <alignment horizontal="right" vertical="center" wrapText="1"/>
    </xf>
    <xf numFmtId="0" fontId="5" fillId="2" borderId="16" xfId="2" applyFont="1" applyFill="1" applyBorder="1" applyAlignment="1">
      <alignment horizontal="left" vertical="center" wrapText="1"/>
    </xf>
    <xf numFmtId="165" fontId="3" fillId="6" borderId="9" xfId="2" applyNumberFormat="1" applyFont="1" applyFill="1" applyBorder="1" applyAlignment="1">
      <alignment horizontal="right" vertical="center" wrapText="1"/>
    </xf>
    <xf numFmtId="3" fontId="3" fillId="6" borderId="14" xfId="2" applyNumberFormat="1" applyFont="1" applyFill="1" applyBorder="1" applyAlignment="1">
      <alignment horizontal="right" vertical="center" wrapText="1"/>
    </xf>
    <xf numFmtId="3" fontId="3" fillId="6" borderId="10" xfId="2" applyNumberFormat="1" applyFont="1" applyFill="1" applyBorder="1" applyAlignment="1">
      <alignment horizontal="right" vertical="center" wrapText="1"/>
    </xf>
    <xf numFmtId="165" fontId="3" fillId="6" borderId="15" xfId="2" applyNumberFormat="1" applyFont="1" applyFill="1" applyBorder="1" applyAlignment="1">
      <alignment horizontal="right" vertical="center" wrapText="1"/>
    </xf>
    <xf numFmtId="0" fontId="3" fillId="0" borderId="14" xfId="2" applyFont="1" applyFill="1" applyBorder="1" applyAlignment="1">
      <alignment horizontal="center" vertical="center"/>
    </xf>
    <xf numFmtId="3" fontId="3" fillId="5" borderId="10" xfId="2" applyNumberFormat="1" applyFont="1" applyFill="1" applyBorder="1" applyAlignment="1">
      <alignment horizontal="right" vertical="center" wrapText="1"/>
    </xf>
    <xf numFmtId="3" fontId="3" fillId="5" borderId="14" xfId="2" applyNumberFormat="1" applyFont="1" applyFill="1" applyBorder="1" applyAlignment="1">
      <alignment horizontal="right" vertical="center" wrapText="1"/>
    </xf>
    <xf numFmtId="3" fontId="3" fillId="0" borderId="9" xfId="2" applyNumberFormat="1" applyFont="1" applyFill="1" applyBorder="1" applyAlignment="1">
      <alignment horizontal="right" vertical="center" wrapText="1"/>
    </xf>
    <xf numFmtId="3" fontId="3" fillId="0" borderId="15" xfId="2" applyNumberFormat="1" applyFont="1" applyFill="1" applyBorder="1" applyAlignment="1">
      <alignment horizontal="right" vertical="center" wrapText="1"/>
    </xf>
    <xf numFmtId="3" fontId="3" fillId="5" borderId="16" xfId="2" applyNumberFormat="1" applyFont="1" applyFill="1" applyBorder="1" applyAlignment="1">
      <alignment horizontal="right" vertical="center" wrapText="1"/>
    </xf>
    <xf numFmtId="3" fontId="3" fillId="6" borderId="9" xfId="2" applyNumberFormat="1" applyFont="1" applyFill="1" applyBorder="1" applyAlignment="1">
      <alignment horizontal="right" vertical="center" wrapText="1"/>
    </xf>
    <xf numFmtId="3" fontId="3" fillId="6" borderId="15" xfId="2" applyNumberFormat="1" applyFont="1" applyFill="1" applyBorder="1" applyAlignment="1">
      <alignment horizontal="right" vertical="center" wrapText="1"/>
    </xf>
    <xf numFmtId="3" fontId="3" fillId="6" borderId="9" xfId="1" applyNumberFormat="1" applyFont="1" applyFill="1" applyBorder="1" applyAlignment="1">
      <alignment horizontal="right" vertical="center" wrapText="1"/>
    </xf>
    <xf numFmtId="0" fontId="3" fillId="0" borderId="16" xfId="2" applyFont="1" applyFill="1" applyBorder="1" applyAlignment="1">
      <alignment horizontal="center" vertical="center"/>
    </xf>
    <xf numFmtId="3" fontId="3" fillId="0" borderId="9" xfId="1" applyNumberFormat="1" applyFont="1" applyBorder="1" applyAlignment="1">
      <alignment horizontal="right" vertical="center" wrapText="1"/>
    </xf>
    <xf numFmtId="3" fontId="5" fillId="2" borderId="9" xfId="2" applyNumberFormat="1" applyFont="1" applyFill="1" applyBorder="1" applyAlignment="1">
      <alignment horizontal="right" vertical="center"/>
    </xf>
    <xf numFmtId="3" fontId="5" fillId="2" borderId="15" xfId="2" applyNumberFormat="1" applyFont="1" applyFill="1" applyBorder="1" applyAlignment="1">
      <alignment horizontal="right" vertical="center"/>
    </xf>
    <xf numFmtId="0" fontId="3" fillId="0" borderId="19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left" vertical="center" wrapText="1"/>
    </xf>
    <xf numFmtId="0" fontId="5" fillId="2" borderId="19" xfId="2" applyFont="1" applyFill="1" applyBorder="1" applyAlignment="1">
      <alignment horizontal="right" vertical="center" wrapText="1"/>
    </xf>
    <xf numFmtId="165" fontId="5" fillId="2" borderId="20" xfId="2" applyNumberFormat="1" applyFont="1" applyFill="1" applyBorder="1" applyAlignment="1">
      <alignment horizontal="right" vertical="center"/>
    </xf>
    <xf numFmtId="0" fontId="5" fillId="6" borderId="19" xfId="1" applyFont="1" applyFill="1" applyBorder="1" applyAlignment="1">
      <alignment vertical="center"/>
    </xf>
    <xf numFmtId="165" fontId="5" fillId="2" borderId="21" xfId="2" applyNumberFormat="1" applyFont="1" applyFill="1" applyBorder="1" applyAlignment="1">
      <alignment horizontal="right" vertical="center"/>
    </xf>
    <xf numFmtId="0" fontId="5" fillId="6" borderId="22" xfId="1" applyFont="1" applyFill="1" applyBorder="1" applyAlignment="1">
      <alignment vertical="center"/>
    </xf>
    <xf numFmtId="3" fontId="2" fillId="0" borderId="0" xfId="1" applyNumberFormat="1" applyFont="1" applyAlignment="1">
      <alignment vertical="center"/>
    </xf>
    <xf numFmtId="0" fontId="8" fillId="0" borderId="0" xfId="1" applyFont="1" applyAlignment="1">
      <alignment vertical="center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0" borderId="4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/>
    </xf>
    <xf numFmtId="164" fontId="3" fillId="0" borderId="5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8" xfId="1" applyNumberFormat="1" applyFont="1" applyFill="1" applyBorder="1" applyAlignment="1">
      <alignment horizontal="center" vertical="center" wrapText="1"/>
    </xf>
    <xf numFmtId="164" fontId="3" fillId="0" borderId="6" xfId="1" applyNumberFormat="1" applyFont="1" applyFill="1" applyBorder="1" applyAlignment="1">
      <alignment horizontal="center" vertical="center" wrapText="1"/>
    </xf>
    <xf numFmtId="164" fontId="3" fillId="0" borderId="7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2" xfId="1"/>
    <cellStyle name="Обычный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2;&#1075;&#1101;&#1089;-&#1087;&#1082;\&#1091;&#1095;&#1105;&#1090;\B-PL\NBPL\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Borisova\AppData\Local\Microsoft\Windows\Temporary%20Internet%20Files\Content.Outlook\K9C0K2FH\&#1056;&#1072;&#1079;&#1085;&#1086;&#1075;&#1083;&#1072;&#1089;&#1080;&#1103;\Tarif%202008%20&#1056;&#1057;&#1050;%20&#1056;&#1072;&#1079;&#1085;&#1086;&#1075;&#1083;&#1072;&#1089;&#1080;&#1103;%202&#10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Borisova\AppData\Local\Microsoft\Windows\Temporary%20Internet%20Files\Content.Outlook\K9C0K2FH\EO_RSK\&#1056;&#1072;&#1089;&#1095;&#1105;&#1090;&#1099;%20&#1090;&#1072;&#1088;&#1080;&#1092;&#1086;&#1074;\&#1055;&#1088;&#1080;&#1082;&#1072;&#1079;&#1099;%20&#1080;%20&#1088;&#1072;&#1089;&#1087;&#1086;&#1088;&#1103;&#1078;&#1077;&#1085;&#1080;&#1103;\&#1058;&#1072;&#1088;&#1080;&#1092;%202007\&#1055;&#1088;&#1080;&#1083;&#1086;&#1078;&#1077;&#1085;&#1080;%203%20&#1088;&#1072;&#1089;&#1095;&#1105;&#1090;%20&#1087;&#1086;&#1090;&#1077;&#1088;&#110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Borisova\AppData\Local\Microsoft\Windows\Temporary%20Internet%20Files\Content.Outlook\K9C0K2FH\EO_RSK\&#1055;&#1088;&#1086;&#1080;&#1079;&#1074;&#1086;&#1076;&#1089;&#1090;&#1074;&#1086;\2007%20&#1087;&#1083;&#1072;&#1085;\&#1060;&#1054;&#1058;%20&#1080;%20&#1055;&#1083;&#1072;&#1090;&#1072;%20&#1060;&#1057;&#105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Borisova\AppData\Local\Microsoft\Windows\Temporary%20Internet%20Files\Content.Outlook\K9C0K2FH\ekonom\&#1056;&#1072;&#1089;&#1095;&#1105;&#1090;&#1099;%20&#1090;&#1072;&#1088;&#1080;&#1092;&#1086;&#1074;\2008\&#1056;&#1072;&#1079;&#1085;&#1086;&#1075;&#1083;&#1072;&#1089;&#1080;&#1103;\tset.net.2008%20UPD%2021.05.07%2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Borisova\AppData\Local\Microsoft\Windows\Temporary%20Internet%20Files\Content.Outlook\K9C0K2FH\EO_RSK\&#1056;&#1072;&#1089;&#1095;&#1105;&#1090;&#1099;%20&#1090;&#1072;&#1088;&#1080;&#1092;&#1086;&#1074;\2007\&#1053;&#1086;&#1074;&#1075;&#1086;&#1088;&#1086;&#1076;&#1072;&#1091;&#1076;&#1080;&#1090;\tset(1).net.2007.&#1086;&#1090;&#1087;&#1088;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1 "/>
      <sheetName val="2 (нов)"/>
      <sheetName val="табл 3 2005"/>
      <sheetName val="Metod 2005"/>
      <sheetName val="табл 3 2007 (2)"/>
      <sheetName val="Metod 2007"/>
      <sheetName val="табл 3 2007"/>
      <sheetName val="табл 3 2008"/>
      <sheetName val="Metod 2008"/>
      <sheetName val="3"/>
      <sheetName val="4 (физ) "/>
      <sheetName val="5"/>
      <sheetName val="4 (торг)"/>
      <sheetName val="5 (торг)"/>
      <sheetName val="5 (физ)"/>
      <sheetName val="Баланс мощ Юдин"/>
      <sheetName val="6 (нов)"/>
      <sheetName val="12"/>
      <sheetName val="Тариф покупки ЭЭ"/>
      <sheetName val="13"/>
      <sheetName val="351э (07)"/>
      <sheetName val="351э(08)"/>
      <sheetName val="Ремонт 2007  ожид"/>
      <sheetName val="15.3"/>
      <sheetName val="16 "/>
      <sheetName val="16 (2007)"/>
      <sheetName val="17 (2)"/>
      <sheetName val="17.1 07 (без переоц)"/>
      <sheetName val="17.1 07 (с переоц)"/>
      <sheetName val="17.1 08"/>
      <sheetName val="17"/>
      <sheetName val="18.2"/>
      <sheetName val="20"/>
      <sheetName val="сети"/>
      <sheetName val="Аморт"/>
      <sheetName val="20(2)"/>
      <sheetName val="21.3"/>
      <sheetName val="ПРН по сетям (06)"/>
      <sheetName val="ПРН по сетям(08)"/>
      <sheetName val="НИ 07"/>
      <sheetName val="НИ 08"/>
      <sheetName val="сети (нов) (06)"/>
      <sheetName val="сети (нов) (07)"/>
      <sheetName val="24 (нов)"/>
      <sheetName val="Ср (2)"/>
      <sheetName val="25 (нов)"/>
      <sheetName val="Передача ФСТ (ДТЦ)2007"/>
      <sheetName val="Передача ФСТ (Нов)2007"/>
      <sheetName val="Передача ФСТ (Нов) 2008"/>
      <sheetName val="перекресток"/>
      <sheetName val="27 (нов)"/>
      <sheetName val="30"/>
      <sheetName val="Лист5"/>
      <sheetName val="2.1 (С маг и Мез)"/>
      <sheetName val="2.1 (с Мез и Маг)"/>
      <sheetName val="2.2 (с Мез и Маг) "/>
      <sheetName val="2.2 (с Мез и Маг)"/>
      <sheetName val="2.2 (Для РЭК)"/>
      <sheetName val="2.1(нов)"/>
      <sheetName val="2.2(нов)"/>
      <sheetName val="16"/>
      <sheetName val="4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Баланс по уровням"/>
      <sheetName val="Структура техн потерь"/>
      <sheetName val="Структура перетоков"/>
      <sheetName val="Трансформаторы"/>
      <sheetName val="Компенс устр"/>
      <sheetName val="ВЛ и КЛ"/>
      <sheetName val="Структ технол потерь"/>
      <sheetName val="Баланс в рег сетях"/>
      <sheetName val="Сводная по МУ"/>
      <sheetName val="17"/>
      <sheetName val="ФО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"/>
      <sheetName val="Плата ФСК в экспкртном"/>
      <sheetName val="Плата ФСК по старым ценам"/>
      <sheetName val="Плата ФСК (Новые цены)"/>
      <sheetName val="Плата ФСК (Новые цены) (2)"/>
      <sheetName val="Плата ФСК в расч мощн"/>
      <sheetName val="Оплата потерь ФСК (по факту (Н)"/>
      <sheetName val="Опл потерь ФСК (по факт)одност"/>
      <sheetName val="перекрестка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P2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потери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ФОТ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 "/>
      <sheetName val="21.3"/>
      <sheetName val="24"/>
      <sheetName val="25"/>
      <sheetName val="27"/>
      <sheetName val="P2.1"/>
      <sheetName val="P2.2"/>
      <sheetName val="2.3"/>
      <sheetName val="перекрестка"/>
      <sheetName val="Производство электроэнерг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B44"/>
  <sheetViews>
    <sheetView tabSelected="1" view="pageBreakPreview" topLeftCell="A10" zoomScale="70" zoomScaleNormal="85" zoomScaleSheetLayoutView="70" workbookViewId="0">
      <selection activeCell="N2" sqref="N2"/>
    </sheetView>
  </sheetViews>
  <sheetFormatPr defaultRowHeight="15" x14ac:dyDescent="0.25"/>
  <cols>
    <col min="1" max="1" width="9" style="5"/>
    <col min="2" max="2" width="34.75" style="5" customWidth="1"/>
    <col min="3" max="26" width="10.625" style="5" customWidth="1"/>
    <col min="27" max="27" width="12.25" style="5" customWidth="1"/>
    <col min="28" max="28" width="13.75" style="5" bestFit="1" customWidth="1"/>
    <col min="29" max="29" width="9" style="5"/>
    <col min="30" max="30" width="11.5" style="5" bestFit="1" customWidth="1"/>
    <col min="31" max="16384" width="9" style="5"/>
  </cols>
  <sheetData>
    <row r="2" spans="1:28" ht="18.75" x14ac:dyDescent="0.25">
      <c r="A2" s="1"/>
      <c r="B2" s="2"/>
      <c r="C2" s="130" t="s">
        <v>52</v>
      </c>
      <c r="D2" s="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3"/>
      <c r="Z2" s="3"/>
      <c r="AA2" s="1"/>
      <c r="AB2" s="1"/>
    </row>
    <row r="3" spans="1:28" ht="15.75" thickBot="1" x14ac:dyDescent="0.3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2"/>
      <c r="Z3" s="2"/>
      <c r="AA3" s="8" t="s">
        <v>0</v>
      </c>
      <c r="AB3" s="8"/>
    </row>
    <row r="4" spans="1:28" ht="16.5" thickBot="1" x14ac:dyDescent="0.3">
      <c r="A4" s="133" t="s">
        <v>1</v>
      </c>
      <c r="B4" s="135" t="s">
        <v>2</v>
      </c>
      <c r="C4" s="131" t="s">
        <v>3</v>
      </c>
      <c r="D4" s="132"/>
      <c r="E4" s="137" t="s">
        <v>4</v>
      </c>
      <c r="F4" s="132"/>
      <c r="G4" s="131" t="s">
        <v>5</v>
      </c>
      <c r="H4" s="132"/>
      <c r="I4" s="131" t="s">
        <v>6</v>
      </c>
      <c r="J4" s="132"/>
      <c r="K4" s="140" t="s">
        <v>7</v>
      </c>
      <c r="L4" s="141"/>
      <c r="M4" s="131" t="s">
        <v>8</v>
      </c>
      <c r="N4" s="132"/>
      <c r="O4" s="131" t="s">
        <v>9</v>
      </c>
      <c r="P4" s="132"/>
      <c r="Q4" s="140" t="s">
        <v>10</v>
      </c>
      <c r="R4" s="141"/>
      <c r="S4" s="140" t="s">
        <v>11</v>
      </c>
      <c r="T4" s="141"/>
      <c r="U4" s="140" t="s">
        <v>12</v>
      </c>
      <c r="V4" s="141"/>
      <c r="W4" s="131" t="s">
        <v>13</v>
      </c>
      <c r="X4" s="132"/>
      <c r="Y4" s="138" t="s">
        <v>14</v>
      </c>
      <c r="Z4" s="139"/>
      <c r="AA4" s="140" t="s">
        <v>15</v>
      </c>
      <c r="AB4" s="141"/>
    </row>
    <row r="5" spans="1:28" ht="22.5" x14ac:dyDescent="0.25">
      <c r="A5" s="134"/>
      <c r="B5" s="136"/>
      <c r="C5" s="9" t="s">
        <v>16</v>
      </c>
      <c r="D5" s="10" t="s">
        <v>17</v>
      </c>
      <c r="E5" s="9" t="s">
        <v>16</v>
      </c>
      <c r="F5" s="10" t="s">
        <v>17</v>
      </c>
      <c r="G5" s="9" t="s">
        <v>16</v>
      </c>
      <c r="H5" s="11" t="s">
        <v>17</v>
      </c>
      <c r="I5" s="9" t="s">
        <v>16</v>
      </c>
      <c r="J5" s="10" t="s">
        <v>17</v>
      </c>
      <c r="K5" s="9" t="s">
        <v>16</v>
      </c>
      <c r="L5" s="10" t="s">
        <v>17</v>
      </c>
      <c r="M5" s="9" t="s">
        <v>16</v>
      </c>
      <c r="N5" s="11" t="s">
        <v>17</v>
      </c>
      <c r="O5" s="9" t="s">
        <v>16</v>
      </c>
      <c r="P5" s="10" t="s">
        <v>17</v>
      </c>
      <c r="Q5" s="9" t="s">
        <v>16</v>
      </c>
      <c r="R5" s="10" t="s">
        <v>17</v>
      </c>
      <c r="S5" s="9" t="s">
        <v>16</v>
      </c>
      <c r="T5" s="10" t="s">
        <v>17</v>
      </c>
      <c r="U5" s="9" t="s">
        <v>16</v>
      </c>
      <c r="V5" s="10" t="s">
        <v>17</v>
      </c>
      <c r="W5" s="12" t="s">
        <v>16</v>
      </c>
      <c r="X5" s="10" t="s">
        <v>17</v>
      </c>
      <c r="Y5" s="13" t="s">
        <v>16</v>
      </c>
      <c r="Z5" s="14" t="s">
        <v>17</v>
      </c>
      <c r="AA5" s="9" t="s">
        <v>16</v>
      </c>
      <c r="AB5" s="10" t="s">
        <v>17</v>
      </c>
    </row>
    <row r="6" spans="1:28" ht="15.75" x14ac:dyDescent="0.25">
      <c r="A6" s="15">
        <v>1</v>
      </c>
      <c r="B6" s="16" t="s">
        <v>18</v>
      </c>
      <c r="C6" s="17"/>
      <c r="D6" s="18">
        <f>SUM(D7:D8)</f>
        <v>6552661</v>
      </c>
      <c r="E6" s="17"/>
      <c r="F6" s="18">
        <f>SUM(F7:F8)</f>
        <v>5419515</v>
      </c>
      <c r="G6" s="17"/>
      <c r="H6" s="19">
        <f>SUM(H7:H8)</f>
        <v>5586018</v>
      </c>
      <c r="I6" s="17"/>
      <c r="J6" s="18">
        <f>SUM(J7:J8)</f>
        <v>5041434</v>
      </c>
      <c r="K6" s="17"/>
      <c r="L6" s="18">
        <f>SUM(L7:L8)</f>
        <v>4004130</v>
      </c>
      <c r="M6" s="17"/>
      <c r="N6" s="19">
        <f>SUM(N7:N8)</f>
        <v>3287165</v>
      </c>
      <c r="O6" s="17"/>
      <c r="P6" s="18">
        <f>SUM(P7:P8)</f>
        <v>3144572</v>
      </c>
      <c r="Q6" s="17"/>
      <c r="R6" s="18">
        <f>SUM(R7:R8)</f>
        <v>3279219</v>
      </c>
      <c r="S6" s="17"/>
      <c r="T6" s="18">
        <f>SUM(T7:T8)</f>
        <v>4643633</v>
      </c>
      <c r="U6" s="20"/>
      <c r="V6" s="18">
        <f>SUM(V7:V8)</f>
        <v>5445480</v>
      </c>
      <c r="W6" s="21"/>
      <c r="X6" s="18">
        <f>SUM(X7:X8)</f>
        <v>5964861</v>
      </c>
      <c r="Y6" s="20"/>
      <c r="Z6" s="19">
        <f>SUM(Z7:Z8)</f>
        <v>5968032</v>
      </c>
      <c r="AA6" s="20"/>
      <c r="AB6" s="18">
        <f>SUM(AB7:AB8)</f>
        <v>58336720</v>
      </c>
    </row>
    <row r="7" spans="1:28" ht="15.75" x14ac:dyDescent="0.25">
      <c r="A7" s="15" t="s">
        <v>19</v>
      </c>
      <c r="B7" s="22" t="s">
        <v>20</v>
      </c>
      <c r="C7" s="23"/>
      <c r="D7" s="24">
        <v>5740331</v>
      </c>
      <c r="E7" s="23"/>
      <c r="F7" s="24">
        <v>4651340</v>
      </c>
      <c r="G7" s="23"/>
      <c r="H7" s="25">
        <v>4727922</v>
      </c>
      <c r="I7" s="23"/>
      <c r="J7" s="26">
        <v>4195513</v>
      </c>
      <c r="K7" s="23"/>
      <c r="L7" s="26">
        <v>3332525</v>
      </c>
      <c r="M7" s="23"/>
      <c r="N7" s="27">
        <v>2873378</v>
      </c>
      <c r="O7" s="23"/>
      <c r="P7" s="28">
        <v>2597736</v>
      </c>
      <c r="Q7" s="23"/>
      <c r="R7" s="28">
        <v>2616139</v>
      </c>
      <c r="S7" s="23"/>
      <c r="T7" s="24">
        <v>3748183</v>
      </c>
      <c r="U7" s="23"/>
      <c r="V7" s="24">
        <v>4404970</v>
      </c>
      <c r="W7" s="29"/>
      <c r="X7" s="30">
        <v>4868951</v>
      </c>
      <c r="Y7" s="23"/>
      <c r="Z7" s="31">
        <v>5109501</v>
      </c>
      <c r="AA7" s="32"/>
      <c r="AB7" s="33">
        <f>SUM(C7:Z7)</f>
        <v>48866489</v>
      </c>
    </row>
    <row r="8" spans="1:28" ht="15.75" x14ac:dyDescent="0.25">
      <c r="A8" s="15"/>
      <c r="B8" s="34" t="s">
        <v>21</v>
      </c>
      <c r="C8" s="23"/>
      <c r="D8" s="35">
        <v>812330</v>
      </c>
      <c r="E8" s="23"/>
      <c r="F8" s="30">
        <v>768175</v>
      </c>
      <c r="G8" s="23"/>
      <c r="H8" s="25">
        <v>858096</v>
      </c>
      <c r="I8" s="23"/>
      <c r="J8" s="26">
        <v>845921</v>
      </c>
      <c r="K8" s="23"/>
      <c r="L8" s="26">
        <v>671605</v>
      </c>
      <c r="M8" s="23"/>
      <c r="N8" s="27">
        <v>413787</v>
      </c>
      <c r="O8" s="23"/>
      <c r="P8" s="36">
        <v>546836</v>
      </c>
      <c r="Q8" s="23"/>
      <c r="R8" s="37">
        <v>663080</v>
      </c>
      <c r="S8" s="23"/>
      <c r="T8" s="36">
        <v>895450</v>
      </c>
      <c r="U8" s="23"/>
      <c r="V8" s="36">
        <v>1040510</v>
      </c>
      <c r="W8" s="29"/>
      <c r="X8" s="35">
        <v>1095910</v>
      </c>
      <c r="Y8" s="23"/>
      <c r="Z8" s="31">
        <v>858531</v>
      </c>
      <c r="AA8" s="38"/>
      <c r="AB8" s="33">
        <f>SUM(C8:Z8)</f>
        <v>9470231</v>
      </c>
    </row>
    <row r="9" spans="1:28" ht="15.75" x14ac:dyDescent="0.25">
      <c r="A9" s="15"/>
      <c r="B9" s="39"/>
      <c r="C9" s="40"/>
      <c r="D9" s="41">
        <v>2557</v>
      </c>
      <c r="E9" s="40"/>
      <c r="F9" s="41">
        <v>2285</v>
      </c>
      <c r="G9" s="40"/>
      <c r="H9" s="42">
        <v>2053</v>
      </c>
      <c r="I9" s="40"/>
      <c r="J9" s="43">
        <v>1785</v>
      </c>
      <c r="K9" s="40"/>
      <c r="L9" s="43">
        <v>1492</v>
      </c>
      <c r="M9" s="40"/>
      <c r="N9" s="42">
        <v>1432</v>
      </c>
      <c r="O9" s="40"/>
      <c r="P9" s="44">
        <v>1417</v>
      </c>
      <c r="Q9" s="40"/>
      <c r="R9" s="45">
        <v>1553</v>
      </c>
      <c r="S9" s="40"/>
      <c r="T9" s="45">
        <v>1858</v>
      </c>
      <c r="U9" s="40"/>
      <c r="V9" s="44">
        <v>2155</v>
      </c>
      <c r="W9" s="46"/>
      <c r="X9" s="43">
        <v>2871</v>
      </c>
      <c r="Y9" s="40"/>
      <c r="Z9" s="43">
        <v>3017</v>
      </c>
      <c r="AA9" s="47"/>
      <c r="AB9" s="48">
        <f>SUM(D9:Z9)</f>
        <v>24475</v>
      </c>
    </row>
    <row r="10" spans="1:28" ht="15.75" x14ac:dyDescent="0.25">
      <c r="A10" s="15">
        <v>2</v>
      </c>
      <c r="B10" s="49" t="s">
        <v>22</v>
      </c>
      <c r="C10" s="17"/>
      <c r="D10" s="50">
        <f>SUM(D13:D15)</f>
        <v>5350217</v>
      </c>
      <c r="E10" s="17"/>
      <c r="F10" s="51">
        <f>SUM(F13:F15)</f>
        <v>4817383</v>
      </c>
      <c r="G10" s="17"/>
      <c r="H10" s="50">
        <f>SUM(H13:H15)</f>
        <v>4700930</v>
      </c>
      <c r="I10" s="17"/>
      <c r="J10" s="51">
        <f>SUM(J13:J15)</f>
        <v>4345203</v>
      </c>
      <c r="K10" s="17"/>
      <c r="L10" s="51">
        <f>SUM(L13:L15)</f>
        <v>3406830</v>
      </c>
      <c r="M10" s="17"/>
      <c r="N10" s="50">
        <f>SUM(N13:N15)</f>
        <v>2863339</v>
      </c>
      <c r="O10" s="17"/>
      <c r="P10" s="51">
        <f>SUM(P13:P15)</f>
        <v>2456765</v>
      </c>
      <c r="Q10" s="17"/>
      <c r="R10" s="51">
        <f>SUM(R13:R15)</f>
        <v>2656307</v>
      </c>
      <c r="S10" s="17"/>
      <c r="T10" s="51">
        <f>SUM(T13:T15)</f>
        <v>3899788</v>
      </c>
      <c r="U10" s="20"/>
      <c r="V10" s="51">
        <f>SUM(V13:V15)</f>
        <v>4428756</v>
      </c>
      <c r="W10" s="21"/>
      <c r="X10" s="51">
        <f>SUM(X13:X15)</f>
        <v>4984599</v>
      </c>
      <c r="Y10" s="20"/>
      <c r="Z10" s="50">
        <f>SUM(Z13:Z15)</f>
        <v>5158410</v>
      </c>
      <c r="AA10" s="52">
        <f>AA16+AA37</f>
        <v>13.103</v>
      </c>
      <c r="AB10" s="51">
        <f>SUM(AB13:AB15)</f>
        <v>49068527</v>
      </c>
    </row>
    <row r="11" spans="1:28" ht="15.75" x14ac:dyDescent="0.25">
      <c r="A11" s="15"/>
      <c r="B11" s="53" t="s">
        <v>23</v>
      </c>
      <c r="C11" s="54"/>
      <c r="D11" s="55"/>
      <c r="E11" s="54"/>
      <c r="F11" s="55"/>
      <c r="G11" s="54"/>
      <c r="H11" s="56"/>
      <c r="I11" s="54"/>
      <c r="J11" s="55"/>
      <c r="K11" s="54"/>
      <c r="L11" s="55"/>
      <c r="M11" s="54"/>
      <c r="N11" s="56"/>
      <c r="O11" s="54"/>
      <c r="P11" s="55"/>
      <c r="Q11" s="54"/>
      <c r="R11" s="55"/>
      <c r="S11" s="54"/>
      <c r="T11" s="55"/>
      <c r="U11" s="57"/>
      <c r="V11" s="58"/>
      <c r="W11" s="59"/>
      <c r="X11" s="58"/>
      <c r="Y11" s="57"/>
      <c r="Z11" s="60"/>
      <c r="AA11" s="57"/>
      <c r="AB11" s="61"/>
    </row>
    <row r="12" spans="1:28" ht="15.75" x14ac:dyDescent="0.25">
      <c r="A12" s="15"/>
      <c r="B12" s="53" t="s">
        <v>24</v>
      </c>
      <c r="C12" s="54"/>
      <c r="D12" s="55"/>
      <c r="E12" s="54"/>
      <c r="F12" s="55"/>
      <c r="G12" s="54"/>
      <c r="H12" s="56"/>
      <c r="I12" s="54"/>
      <c r="J12" s="55"/>
      <c r="K12" s="54"/>
      <c r="L12" s="55"/>
      <c r="M12" s="54"/>
      <c r="N12" s="56"/>
      <c r="O12" s="54"/>
      <c r="P12" s="55"/>
      <c r="Q12" s="54"/>
      <c r="R12" s="55"/>
      <c r="S12" s="54"/>
      <c r="T12" s="55"/>
      <c r="U12" s="57"/>
      <c r="V12" s="58"/>
      <c r="W12" s="59"/>
      <c r="X12" s="58"/>
      <c r="Y12" s="57"/>
      <c r="Z12" s="60"/>
      <c r="AA12" s="57"/>
      <c r="AB12" s="61"/>
    </row>
    <row r="13" spans="1:28" ht="15.75" x14ac:dyDescent="0.25">
      <c r="A13" s="15"/>
      <c r="B13" s="53" t="s">
        <v>25</v>
      </c>
      <c r="C13" s="54"/>
      <c r="D13" s="56">
        <f>D17+D22+D38+D40</f>
        <v>2645489</v>
      </c>
      <c r="E13" s="54"/>
      <c r="F13" s="56">
        <f>F17+F22+F38+F40</f>
        <v>2282741</v>
      </c>
      <c r="G13" s="54"/>
      <c r="H13" s="56">
        <f>H17+H22+H38+H40</f>
        <v>2461088</v>
      </c>
      <c r="I13" s="54"/>
      <c r="J13" s="56">
        <f>J17+J22+J38+J40</f>
        <v>2213889</v>
      </c>
      <c r="K13" s="54"/>
      <c r="L13" s="56">
        <f>L17+L22+L38+L40</f>
        <v>1516682</v>
      </c>
      <c r="M13" s="54"/>
      <c r="N13" s="56">
        <f>N17+N22+N38+N40</f>
        <v>937633</v>
      </c>
      <c r="O13" s="54"/>
      <c r="P13" s="55">
        <f>P17+P22+P38+P40</f>
        <v>842044</v>
      </c>
      <c r="Q13" s="54"/>
      <c r="R13" s="55">
        <f>R17+R22+R38+R40</f>
        <v>890093</v>
      </c>
      <c r="S13" s="54"/>
      <c r="T13" s="55">
        <f>T17+T22+T38+T40</f>
        <v>1726577</v>
      </c>
      <c r="U13" s="57"/>
      <c r="V13" s="55">
        <f>V17+V22+V38+V40</f>
        <v>2163512</v>
      </c>
      <c r="W13" s="59"/>
      <c r="X13" s="56">
        <f>X17+X22+X38+X40</f>
        <v>2410749</v>
      </c>
      <c r="Y13" s="57"/>
      <c r="Z13" s="56">
        <f>Z17+Z22+Z38+Z40</f>
        <v>2514032</v>
      </c>
      <c r="AA13" s="57"/>
      <c r="AB13" s="55">
        <f>AB17+AB22+AB38+AB40</f>
        <v>22604529</v>
      </c>
    </row>
    <row r="14" spans="1:28" ht="15.75" x14ac:dyDescent="0.25">
      <c r="A14" s="15"/>
      <c r="B14" s="53" t="s">
        <v>26</v>
      </c>
      <c r="C14" s="54"/>
      <c r="D14" s="56">
        <f>D18+D23+D41</f>
        <v>985676</v>
      </c>
      <c r="E14" s="54"/>
      <c r="F14" s="56">
        <f>F18+F23+F41</f>
        <v>993638</v>
      </c>
      <c r="G14" s="54"/>
      <c r="H14" s="56">
        <f>H18+H23+H41</f>
        <v>821905</v>
      </c>
      <c r="I14" s="54"/>
      <c r="J14" s="56">
        <f>J18+J23+J41</f>
        <v>775259</v>
      </c>
      <c r="K14" s="54"/>
      <c r="L14" s="56">
        <f>L18+L23+L41</f>
        <v>683810</v>
      </c>
      <c r="M14" s="54"/>
      <c r="N14" s="56">
        <f>N18+N23+N41</f>
        <v>622372</v>
      </c>
      <c r="O14" s="54"/>
      <c r="P14" s="55">
        <f>P18+P23+P41</f>
        <v>546896</v>
      </c>
      <c r="Q14" s="54"/>
      <c r="R14" s="55">
        <f>R18+R23+R41</f>
        <v>602033</v>
      </c>
      <c r="S14" s="54"/>
      <c r="T14" s="55">
        <f>T18+T23+T41</f>
        <v>712828</v>
      </c>
      <c r="U14" s="57"/>
      <c r="V14" s="55">
        <f>V18+V23+V41</f>
        <v>947573</v>
      </c>
      <c r="W14" s="59"/>
      <c r="X14" s="56">
        <f>X18+X23+X41</f>
        <v>1038003</v>
      </c>
      <c r="Y14" s="57"/>
      <c r="Z14" s="56">
        <f>Z18+Z23+Z41</f>
        <v>1020019</v>
      </c>
      <c r="AA14" s="57"/>
      <c r="AB14" s="55">
        <f>AB18+AB23+AB41</f>
        <v>9750012</v>
      </c>
    </row>
    <row r="15" spans="1:28" ht="15.75" x14ac:dyDescent="0.25">
      <c r="A15" s="15"/>
      <c r="B15" s="62" t="s">
        <v>27</v>
      </c>
      <c r="C15" s="54"/>
      <c r="D15" s="55">
        <f>D24</f>
        <v>1719052</v>
      </c>
      <c r="E15" s="54"/>
      <c r="F15" s="55">
        <f>F24</f>
        <v>1541004</v>
      </c>
      <c r="G15" s="54"/>
      <c r="H15" s="55">
        <f>H24</f>
        <v>1417937</v>
      </c>
      <c r="I15" s="54"/>
      <c r="J15" s="55">
        <f>J24</f>
        <v>1356055</v>
      </c>
      <c r="K15" s="54"/>
      <c r="L15" s="55">
        <f>L24</f>
        <v>1206338</v>
      </c>
      <c r="M15" s="54"/>
      <c r="N15" s="56">
        <f>N24</f>
        <v>1303334</v>
      </c>
      <c r="O15" s="54"/>
      <c r="P15" s="55">
        <f>P24</f>
        <v>1067825</v>
      </c>
      <c r="Q15" s="54"/>
      <c r="R15" s="55">
        <f>R24</f>
        <v>1164181</v>
      </c>
      <c r="S15" s="54"/>
      <c r="T15" s="55">
        <f>T24</f>
        <v>1460383</v>
      </c>
      <c r="U15" s="57"/>
      <c r="V15" s="55">
        <f>V24</f>
        <v>1317671</v>
      </c>
      <c r="W15" s="59"/>
      <c r="X15" s="55">
        <f>X24</f>
        <v>1535847</v>
      </c>
      <c r="Y15" s="57"/>
      <c r="Z15" s="56">
        <f>Z24</f>
        <v>1624359</v>
      </c>
      <c r="AA15" s="57"/>
      <c r="AB15" s="55">
        <f>AB24</f>
        <v>16713986</v>
      </c>
    </row>
    <row r="16" spans="1:28" ht="31.5" x14ac:dyDescent="0.25">
      <c r="A16" s="15">
        <v>3</v>
      </c>
      <c r="B16" s="49" t="s">
        <v>28</v>
      </c>
      <c r="C16" s="63">
        <f t="shared" ref="C16:AB16" si="0">SUM(C17:C18)</f>
        <v>0.184</v>
      </c>
      <c r="D16" s="64">
        <f t="shared" si="0"/>
        <v>95852</v>
      </c>
      <c r="E16" s="63">
        <f t="shared" si="0"/>
        <v>0.17899999999999999</v>
      </c>
      <c r="F16" s="64">
        <f t="shared" si="0"/>
        <v>83342</v>
      </c>
      <c r="G16" s="63">
        <f t="shared" si="0"/>
        <v>0.16700000000000001</v>
      </c>
      <c r="H16" s="65">
        <f t="shared" si="0"/>
        <v>87307</v>
      </c>
      <c r="I16" s="63">
        <f t="shared" si="0"/>
        <v>0.152</v>
      </c>
      <c r="J16" s="66">
        <f t="shared" si="0"/>
        <v>78772</v>
      </c>
      <c r="K16" s="63">
        <f t="shared" si="0"/>
        <v>0.13400000000000001</v>
      </c>
      <c r="L16" s="66">
        <f t="shared" si="0"/>
        <v>72650</v>
      </c>
      <c r="M16" s="63">
        <f t="shared" si="0"/>
        <v>0.13200000000000001</v>
      </c>
      <c r="N16" s="65">
        <f t="shared" si="0"/>
        <v>71273</v>
      </c>
      <c r="O16" s="63">
        <f t="shared" si="0"/>
        <v>0.13200000000000001</v>
      </c>
      <c r="P16" s="66">
        <f t="shared" si="0"/>
        <v>76204</v>
      </c>
      <c r="Q16" s="63">
        <f t="shared" si="0"/>
        <v>0.14200000000000002</v>
      </c>
      <c r="R16" s="66">
        <f t="shared" si="0"/>
        <v>77188</v>
      </c>
      <c r="S16" s="63">
        <f t="shared" si="0"/>
        <v>0.154</v>
      </c>
      <c r="T16" s="66">
        <f t="shared" si="0"/>
        <v>78087</v>
      </c>
      <c r="U16" s="63">
        <f t="shared" si="0"/>
        <v>0.17400000000000002</v>
      </c>
      <c r="V16" s="66">
        <f t="shared" si="0"/>
        <v>85330</v>
      </c>
      <c r="W16" s="67">
        <f t="shared" si="0"/>
        <v>0.161</v>
      </c>
      <c r="X16" s="66">
        <f t="shared" si="0"/>
        <v>88581</v>
      </c>
      <c r="Y16" s="63">
        <f t="shared" si="0"/>
        <v>0.18000000000000002</v>
      </c>
      <c r="Z16" s="65">
        <f t="shared" si="0"/>
        <v>90757</v>
      </c>
      <c r="AA16" s="68">
        <f t="shared" si="0"/>
        <v>1.891</v>
      </c>
      <c r="AB16" s="69">
        <f t="shared" si="0"/>
        <v>985343</v>
      </c>
    </row>
    <row r="17" spans="1:28" ht="15.75" x14ac:dyDescent="0.25">
      <c r="A17" s="15" t="s">
        <v>29</v>
      </c>
      <c r="B17" s="53" t="s">
        <v>25</v>
      </c>
      <c r="C17" s="70">
        <v>0.17899999999999999</v>
      </c>
      <c r="D17" s="71">
        <v>91989</v>
      </c>
      <c r="E17" s="70">
        <v>0.17299999999999999</v>
      </c>
      <c r="F17" s="72">
        <v>79730</v>
      </c>
      <c r="G17" s="73">
        <v>0.156</v>
      </c>
      <c r="H17" s="74">
        <v>80018</v>
      </c>
      <c r="I17" s="73">
        <v>0.14099999999999999</v>
      </c>
      <c r="J17" s="72">
        <v>71455</v>
      </c>
      <c r="K17" s="73">
        <v>0.123</v>
      </c>
      <c r="L17" s="72">
        <v>64620</v>
      </c>
      <c r="M17" s="73">
        <v>0.12</v>
      </c>
      <c r="N17" s="74">
        <v>63581</v>
      </c>
      <c r="O17" s="70">
        <v>0.12</v>
      </c>
      <c r="P17" s="75">
        <v>67701</v>
      </c>
      <c r="Q17" s="70">
        <v>0.13</v>
      </c>
      <c r="R17" s="75">
        <v>68931</v>
      </c>
      <c r="S17" s="70">
        <v>0.14299999999999999</v>
      </c>
      <c r="T17" s="75">
        <v>70903</v>
      </c>
      <c r="U17" s="70">
        <v>0.16500000000000001</v>
      </c>
      <c r="V17" s="75">
        <v>79270</v>
      </c>
      <c r="W17" s="76">
        <v>0.153</v>
      </c>
      <c r="X17" s="72">
        <v>83613</v>
      </c>
      <c r="Y17" s="73">
        <v>0.17100000000000001</v>
      </c>
      <c r="Z17" s="72">
        <v>85137</v>
      </c>
      <c r="AA17" s="77">
        <f>C17+E17+G17+I17+K17+M17+O17+Q17+S17+U17+W17+Y17</f>
        <v>1.774</v>
      </c>
      <c r="AB17" s="61">
        <f>D17+F17+H17+J17+L17+N17+P17+R17+T17+V17+X17+Z17</f>
        <v>906948</v>
      </c>
    </row>
    <row r="18" spans="1:28" ht="15.75" x14ac:dyDescent="0.25">
      <c r="A18" s="15" t="s">
        <v>30</v>
      </c>
      <c r="B18" s="53" t="s">
        <v>26</v>
      </c>
      <c r="C18" s="70">
        <v>5.0000000000000001E-3</v>
      </c>
      <c r="D18" s="71">
        <v>3863</v>
      </c>
      <c r="E18" s="70">
        <v>6.0000000000000001E-3</v>
      </c>
      <c r="F18" s="72">
        <v>3612</v>
      </c>
      <c r="G18" s="73">
        <v>1.0999999999999999E-2</v>
      </c>
      <c r="H18" s="74">
        <v>7289</v>
      </c>
      <c r="I18" s="73">
        <v>1.0999999999999999E-2</v>
      </c>
      <c r="J18" s="72">
        <v>7317</v>
      </c>
      <c r="K18" s="73">
        <v>1.0999999999999999E-2</v>
      </c>
      <c r="L18" s="72">
        <v>8030</v>
      </c>
      <c r="M18" s="73">
        <v>1.2E-2</v>
      </c>
      <c r="N18" s="74">
        <v>7692</v>
      </c>
      <c r="O18" s="70">
        <v>1.2E-2</v>
      </c>
      <c r="P18" s="75">
        <v>8503</v>
      </c>
      <c r="Q18" s="70">
        <v>1.2E-2</v>
      </c>
      <c r="R18" s="75">
        <v>8257</v>
      </c>
      <c r="S18" s="70">
        <v>1.0999999999999999E-2</v>
      </c>
      <c r="T18" s="75">
        <v>7184</v>
      </c>
      <c r="U18" s="70">
        <v>8.9999999999999993E-3</v>
      </c>
      <c r="V18" s="75">
        <v>6060</v>
      </c>
      <c r="W18" s="76">
        <v>8.0000000000000002E-3</v>
      </c>
      <c r="X18" s="72">
        <v>4968</v>
      </c>
      <c r="Y18" s="73">
        <v>8.9999999999999993E-3</v>
      </c>
      <c r="Z18" s="72">
        <v>5620</v>
      </c>
      <c r="AA18" s="77">
        <f>C18+E18+G18+I18+K18+M18+O18+Q18+S18+U18+W18+Y18</f>
        <v>0.11699999999999998</v>
      </c>
      <c r="AB18" s="61">
        <f>D18+F18+H18+J18+L18+N18+P18+R18+T18+V18+X18+Z18</f>
        <v>78395</v>
      </c>
    </row>
    <row r="19" spans="1:28" ht="31.5" x14ac:dyDescent="0.25">
      <c r="A19" s="15">
        <v>4</v>
      </c>
      <c r="B19" s="49" t="s">
        <v>31</v>
      </c>
      <c r="C19" s="63"/>
      <c r="D19" s="18">
        <f>SUM(D20:D24)</f>
        <v>3192796</v>
      </c>
      <c r="E19" s="63"/>
      <c r="F19" s="18">
        <f>SUM(F20:F24)</f>
        <v>2841055</v>
      </c>
      <c r="G19" s="63"/>
      <c r="H19" s="19">
        <f>SUM(H20:H24)</f>
        <v>2559427</v>
      </c>
      <c r="I19" s="63"/>
      <c r="J19" s="18">
        <f>SUM(J20:J24)</f>
        <v>2325031</v>
      </c>
      <c r="K19" s="63"/>
      <c r="L19" s="18">
        <f>SUM(L20:L24)</f>
        <v>1882323</v>
      </c>
      <c r="M19" s="63"/>
      <c r="N19" s="19">
        <f>SUM(N20:N24)</f>
        <v>1951512</v>
      </c>
      <c r="O19" s="63"/>
      <c r="P19" s="18">
        <f>SUM(P20:P24)</f>
        <v>1619791</v>
      </c>
      <c r="Q19" s="17"/>
      <c r="R19" s="18">
        <f>SUM(R20:R24)</f>
        <v>1793332</v>
      </c>
      <c r="S19" s="17"/>
      <c r="T19" s="18">
        <f>SUM(T20:T24)</f>
        <v>2198982</v>
      </c>
      <c r="U19" s="20"/>
      <c r="V19" s="18">
        <f>SUM(V20:V24)</f>
        <v>2325645</v>
      </c>
      <c r="W19" s="21"/>
      <c r="X19" s="18">
        <f>SUM(X20:X24)</f>
        <v>2810211</v>
      </c>
      <c r="Y19" s="20"/>
      <c r="Z19" s="19">
        <f>SUM(Z20:Z24)</f>
        <v>2939748</v>
      </c>
      <c r="AA19" s="20"/>
      <c r="AB19" s="18">
        <f>SUM(AB20:AB24)</f>
        <v>28439853</v>
      </c>
    </row>
    <row r="20" spans="1:28" ht="15.75" x14ac:dyDescent="0.25">
      <c r="A20" s="78" t="s">
        <v>32</v>
      </c>
      <c r="B20" s="53" t="s">
        <v>23</v>
      </c>
      <c r="C20" s="70"/>
      <c r="D20" s="75"/>
      <c r="E20" s="70"/>
      <c r="F20" s="75"/>
      <c r="G20" s="70"/>
      <c r="H20" s="74"/>
      <c r="I20" s="70"/>
      <c r="J20" s="75"/>
      <c r="K20" s="70"/>
      <c r="L20" s="75"/>
      <c r="M20" s="70"/>
      <c r="N20" s="74"/>
      <c r="O20" s="70"/>
      <c r="P20" s="75"/>
      <c r="Q20" s="23"/>
      <c r="R20" s="79"/>
      <c r="S20" s="23"/>
      <c r="T20" s="79"/>
      <c r="U20" s="80"/>
      <c r="V20" s="81"/>
      <c r="W20" s="82"/>
      <c r="X20" s="81"/>
      <c r="Y20" s="80"/>
      <c r="Z20" s="83"/>
      <c r="AA20" s="84"/>
      <c r="AB20" s="85"/>
    </row>
    <row r="21" spans="1:28" ht="15.75" x14ac:dyDescent="0.25">
      <c r="A21" s="15" t="s">
        <v>33</v>
      </c>
      <c r="B21" s="53" t="s">
        <v>24</v>
      </c>
      <c r="C21" s="70"/>
      <c r="D21" s="75"/>
      <c r="E21" s="70"/>
      <c r="F21" s="75"/>
      <c r="G21" s="70"/>
      <c r="H21" s="74"/>
      <c r="I21" s="70"/>
      <c r="J21" s="75"/>
      <c r="K21" s="70"/>
      <c r="L21" s="75"/>
      <c r="M21" s="70"/>
      <c r="N21" s="74"/>
      <c r="O21" s="70"/>
      <c r="P21" s="75"/>
      <c r="Q21" s="23"/>
      <c r="R21" s="79"/>
      <c r="S21" s="23"/>
      <c r="T21" s="79"/>
      <c r="U21" s="80"/>
      <c r="V21" s="81"/>
      <c r="W21" s="82"/>
      <c r="X21" s="81"/>
      <c r="Y21" s="80"/>
      <c r="Z21" s="83"/>
      <c r="AA21" s="84"/>
      <c r="AB21" s="85"/>
    </row>
    <row r="22" spans="1:28" ht="15.75" x14ac:dyDescent="0.25">
      <c r="A22" s="78" t="s">
        <v>34</v>
      </c>
      <c r="B22" s="53" t="s">
        <v>25</v>
      </c>
      <c r="C22" s="70"/>
      <c r="D22" s="71">
        <v>944671</v>
      </c>
      <c r="E22" s="70"/>
      <c r="F22" s="72">
        <v>749692</v>
      </c>
      <c r="G22" s="70"/>
      <c r="H22" s="74">
        <v>738171</v>
      </c>
      <c r="I22" s="70"/>
      <c r="J22" s="72">
        <v>639064</v>
      </c>
      <c r="K22" s="70"/>
      <c r="L22" s="72">
        <v>393501</v>
      </c>
      <c r="M22" s="70"/>
      <c r="N22" s="74">
        <v>402079</v>
      </c>
      <c r="O22" s="70"/>
      <c r="P22" s="75">
        <v>358293</v>
      </c>
      <c r="Q22" s="23"/>
      <c r="R22" s="75">
        <v>392456</v>
      </c>
      <c r="S22" s="23"/>
      <c r="T22" s="75">
        <v>484395</v>
      </c>
      <c r="U22" s="23"/>
      <c r="V22" s="75">
        <v>589326</v>
      </c>
      <c r="W22" s="29"/>
      <c r="X22" s="75">
        <v>800138</v>
      </c>
      <c r="Y22" s="23"/>
      <c r="Z22" s="72">
        <v>849297</v>
      </c>
      <c r="AA22" s="38"/>
      <c r="AB22" s="61">
        <f>D22+F22+H22+J22+L22+N22+P22+R22+T22+V22+X22+Z22</f>
        <v>7341083</v>
      </c>
    </row>
    <row r="23" spans="1:28" ht="15.75" x14ac:dyDescent="0.25">
      <c r="A23" s="15" t="s">
        <v>35</v>
      </c>
      <c r="B23" s="53" t="s">
        <v>26</v>
      </c>
      <c r="C23" s="70"/>
      <c r="D23" s="71">
        <v>529073</v>
      </c>
      <c r="E23" s="70"/>
      <c r="F23" s="72">
        <v>550359</v>
      </c>
      <c r="G23" s="70"/>
      <c r="H23" s="74">
        <v>403319</v>
      </c>
      <c r="I23" s="70"/>
      <c r="J23" s="72">
        <v>329912</v>
      </c>
      <c r="K23" s="70"/>
      <c r="L23" s="72">
        <v>282484</v>
      </c>
      <c r="M23" s="70"/>
      <c r="N23" s="74">
        <v>246099</v>
      </c>
      <c r="O23" s="70"/>
      <c r="P23" s="75">
        <v>193673</v>
      </c>
      <c r="Q23" s="23"/>
      <c r="R23" s="75">
        <v>236695</v>
      </c>
      <c r="S23" s="23"/>
      <c r="T23" s="75">
        <v>254204</v>
      </c>
      <c r="U23" s="23"/>
      <c r="V23" s="75">
        <v>418648</v>
      </c>
      <c r="W23" s="29"/>
      <c r="X23" s="75">
        <v>474226</v>
      </c>
      <c r="Y23" s="23"/>
      <c r="Z23" s="72">
        <v>466092</v>
      </c>
      <c r="AA23" s="38"/>
      <c r="AB23" s="61">
        <f>D23+F23+H23+J23+L23+N23+P23+R23+T23+V23+X23+Z23</f>
        <v>4384784</v>
      </c>
    </row>
    <row r="24" spans="1:28" ht="15.75" x14ac:dyDescent="0.25">
      <c r="A24" s="15" t="s">
        <v>36</v>
      </c>
      <c r="B24" s="62" t="s">
        <v>27</v>
      </c>
      <c r="C24" s="86"/>
      <c r="D24" s="71">
        <v>1719052</v>
      </c>
      <c r="E24" s="86"/>
      <c r="F24" s="72">
        <v>1541004</v>
      </c>
      <c r="G24" s="86"/>
      <c r="H24" s="74">
        <v>1417937</v>
      </c>
      <c r="I24" s="86"/>
      <c r="J24" s="72">
        <v>1356055</v>
      </c>
      <c r="K24" s="86"/>
      <c r="L24" s="72">
        <v>1206338</v>
      </c>
      <c r="M24" s="86"/>
      <c r="N24" s="74">
        <v>1303334</v>
      </c>
      <c r="O24" s="86"/>
      <c r="P24" s="75">
        <v>1067825</v>
      </c>
      <c r="Q24" s="23"/>
      <c r="R24" s="75">
        <v>1164181</v>
      </c>
      <c r="S24" s="23"/>
      <c r="T24" s="75">
        <v>1460383</v>
      </c>
      <c r="U24" s="23"/>
      <c r="V24" s="75">
        <v>1317671</v>
      </c>
      <c r="W24" s="29"/>
      <c r="X24" s="75">
        <v>1535847</v>
      </c>
      <c r="Y24" s="23"/>
      <c r="Z24" s="72">
        <v>1624359</v>
      </c>
      <c r="AA24" s="38"/>
      <c r="AB24" s="61">
        <f>D24+F24+H24+J24+L24+N24+P24+R24+T24+V24+X24+Z24</f>
        <v>16713986</v>
      </c>
    </row>
    <row r="25" spans="1:28" ht="15.75" hidden="1" x14ac:dyDescent="0.25">
      <c r="A25" s="15"/>
      <c r="B25" s="87" t="s">
        <v>37</v>
      </c>
      <c r="C25" s="88"/>
      <c r="D25" s="89">
        <v>1553194</v>
      </c>
      <c r="E25" s="88"/>
      <c r="F25" s="90">
        <v>1390487</v>
      </c>
      <c r="G25" s="88"/>
      <c r="H25" s="90">
        <v>1212686</v>
      </c>
      <c r="I25" s="88"/>
      <c r="J25" s="90">
        <v>1233087</v>
      </c>
      <c r="K25" s="88"/>
      <c r="L25" s="90">
        <v>1101381</v>
      </c>
      <c r="M25" s="88"/>
      <c r="N25" s="90">
        <v>1147730</v>
      </c>
      <c r="O25" s="88"/>
      <c r="P25" s="89">
        <v>972700</v>
      </c>
      <c r="Q25" s="91"/>
      <c r="R25" s="89">
        <v>1054592</v>
      </c>
      <c r="S25" s="91"/>
      <c r="T25" s="89">
        <v>1294618</v>
      </c>
      <c r="U25" s="91"/>
      <c r="V25" s="89">
        <v>1196166</v>
      </c>
      <c r="W25" s="92"/>
      <c r="X25" s="90">
        <v>1403607</v>
      </c>
      <c r="Y25" s="91"/>
      <c r="Z25" s="93">
        <v>1401080</v>
      </c>
      <c r="AA25" s="94"/>
      <c r="AB25" s="95">
        <f t="shared" ref="AB25:AB31" si="1">D25+F25+H25+J25+L25+N25+P25+R25+T25+V25+X25+Z25</f>
        <v>14961328</v>
      </c>
    </row>
    <row r="26" spans="1:28" ht="15.75" hidden="1" x14ac:dyDescent="0.25">
      <c r="A26" s="15"/>
      <c r="B26" s="87" t="s">
        <v>38</v>
      </c>
      <c r="C26" s="88"/>
      <c r="D26" s="89">
        <v>156864</v>
      </c>
      <c r="E26" s="88"/>
      <c r="F26" s="90">
        <v>129290</v>
      </c>
      <c r="G26" s="88"/>
      <c r="H26" s="90">
        <v>123206</v>
      </c>
      <c r="I26" s="88"/>
      <c r="J26" s="90">
        <v>115558</v>
      </c>
      <c r="K26" s="88"/>
      <c r="L26" s="90">
        <v>102327</v>
      </c>
      <c r="M26" s="88"/>
      <c r="N26" s="90">
        <v>103278</v>
      </c>
      <c r="O26" s="88"/>
      <c r="P26" s="89">
        <v>91819</v>
      </c>
      <c r="Q26" s="91"/>
      <c r="R26" s="89">
        <v>106734</v>
      </c>
      <c r="S26" s="91"/>
      <c r="T26" s="89">
        <v>116908</v>
      </c>
      <c r="U26" s="91"/>
      <c r="V26" s="89">
        <v>117297</v>
      </c>
      <c r="W26" s="92"/>
      <c r="X26" s="90">
        <v>130746</v>
      </c>
      <c r="Y26" s="91"/>
      <c r="Z26" s="93">
        <v>137232</v>
      </c>
      <c r="AA26" s="94"/>
      <c r="AB26" s="95">
        <f t="shared" si="1"/>
        <v>1431259</v>
      </c>
    </row>
    <row r="27" spans="1:28" ht="15.75" hidden="1" x14ac:dyDescent="0.25">
      <c r="A27" s="15"/>
      <c r="B27" s="87" t="s">
        <v>39</v>
      </c>
      <c r="C27" s="88"/>
      <c r="D27" s="89"/>
      <c r="E27" s="88"/>
      <c r="F27" s="90"/>
      <c r="G27" s="88"/>
      <c r="H27" s="90"/>
      <c r="I27" s="88"/>
      <c r="J27" s="90"/>
      <c r="K27" s="88"/>
      <c r="L27" s="90"/>
      <c r="M27" s="88"/>
      <c r="N27" s="90"/>
      <c r="O27" s="88"/>
      <c r="P27" s="89"/>
      <c r="Q27" s="91"/>
      <c r="R27" s="89"/>
      <c r="S27" s="91"/>
      <c r="T27" s="89"/>
      <c r="U27" s="91"/>
      <c r="V27" s="89"/>
      <c r="W27" s="92"/>
      <c r="X27" s="90"/>
      <c r="Y27" s="91"/>
      <c r="Z27" s="93"/>
      <c r="AA27" s="94"/>
      <c r="AB27" s="95"/>
    </row>
    <row r="28" spans="1:28" ht="15.75" hidden="1" x14ac:dyDescent="0.25">
      <c r="A28" s="15"/>
      <c r="B28" s="87" t="s">
        <v>40</v>
      </c>
      <c r="C28" s="88"/>
      <c r="D28" s="89"/>
      <c r="E28" s="88"/>
      <c r="F28" s="90"/>
      <c r="G28" s="88"/>
      <c r="H28" s="90"/>
      <c r="I28" s="88"/>
      <c r="J28" s="90"/>
      <c r="K28" s="88"/>
      <c r="L28" s="90"/>
      <c r="M28" s="88"/>
      <c r="N28" s="90"/>
      <c r="O28" s="88"/>
      <c r="P28" s="89"/>
      <c r="Q28" s="91"/>
      <c r="R28" s="89"/>
      <c r="S28" s="91"/>
      <c r="T28" s="89"/>
      <c r="U28" s="91"/>
      <c r="V28" s="89"/>
      <c r="W28" s="92"/>
      <c r="X28" s="90"/>
      <c r="Y28" s="91"/>
      <c r="Z28" s="93"/>
      <c r="AA28" s="94"/>
      <c r="AB28" s="95"/>
    </row>
    <row r="29" spans="1:28" ht="15.75" hidden="1" x14ac:dyDescent="0.25">
      <c r="A29" s="15"/>
      <c r="B29" s="87" t="s">
        <v>41</v>
      </c>
      <c r="C29" s="88"/>
      <c r="D29" s="89"/>
      <c r="E29" s="88"/>
      <c r="F29" s="90"/>
      <c r="G29" s="88"/>
      <c r="H29" s="90"/>
      <c r="I29" s="88"/>
      <c r="J29" s="90"/>
      <c r="K29" s="88"/>
      <c r="L29" s="90"/>
      <c r="M29" s="88"/>
      <c r="N29" s="90"/>
      <c r="O29" s="88"/>
      <c r="P29" s="89"/>
      <c r="Q29" s="91"/>
      <c r="R29" s="89"/>
      <c r="S29" s="91"/>
      <c r="T29" s="89"/>
      <c r="U29" s="91"/>
      <c r="V29" s="89"/>
      <c r="W29" s="92"/>
      <c r="X29" s="90"/>
      <c r="Y29" s="91"/>
      <c r="Z29" s="93"/>
      <c r="AA29" s="94"/>
      <c r="AB29" s="95"/>
    </row>
    <row r="30" spans="1:28" ht="15.75" hidden="1" x14ac:dyDescent="0.25">
      <c r="A30" s="15"/>
      <c r="B30" s="87" t="s">
        <v>42</v>
      </c>
      <c r="C30" s="88"/>
      <c r="D30" s="89">
        <v>7110</v>
      </c>
      <c r="E30" s="88"/>
      <c r="F30" s="90">
        <v>19110</v>
      </c>
      <c r="G30" s="88"/>
      <c r="H30" s="90">
        <v>8990</v>
      </c>
      <c r="I30" s="88"/>
      <c r="J30" s="90">
        <v>7190</v>
      </c>
      <c r="K30" s="88"/>
      <c r="L30" s="90">
        <v>2470</v>
      </c>
      <c r="M30" s="88"/>
      <c r="N30" s="90">
        <v>2985</v>
      </c>
      <c r="O30" s="88"/>
      <c r="P30" s="89">
        <v>3166</v>
      </c>
      <c r="Q30" s="91"/>
      <c r="R30" s="89">
        <v>2735</v>
      </c>
      <c r="S30" s="91"/>
      <c r="T30" s="89">
        <v>3467</v>
      </c>
      <c r="U30" s="91"/>
      <c r="V30" s="89">
        <v>3884</v>
      </c>
      <c r="W30" s="92"/>
      <c r="X30" s="90">
        <v>1234</v>
      </c>
      <c r="Y30" s="91"/>
      <c r="Z30" s="93">
        <v>10587</v>
      </c>
      <c r="AA30" s="94"/>
      <c r="AB30" s="95">
        <f t="shared" si="1"/>
        <v>72928</v>
      </c>
    </row>
    <row r="31" spans="1:28" ht="15.75" hidden="1" x14ac:dyDescent="0.25">
      <c r="A31" s="15"/>
      <c r="B31" s="87" t="s">
        <v>43</v>
      </c>
      <c r="C31" s="88"/>
      <c r="D31" s="89">
        <v>1884</v>
      </c>
      <c r="E31" s="88"/>
      <c r="F31" s="90">
        <v>2117</v>
      </c>
      <c r="G31" s="88"/>
      <c r="H31" s="90">
        <v>73055</v>
      </c>
      <c r="I31" s="88"/>
      <c r="J31" s="90">
        <v>220</v>
      </c>
      <c r="K31" s="88"/>
      <c r="L31" s="90">
        <v>160</v>
      </c>
      <c r="M31" s="88"/>
      <c r="N31" s="90">
        <v>49341</v>
      </c>
      <c r="O31" s="88"/>
      <c r="P31" s="89">
        <v>140</v>
      </c>
      <c r="Q31" s="91"/>
      <c r="R31" s="89">
        <v>120</v>
      </c>
      <c r="S31" s="91"/>
      <c r="T31" s="89">
        <v>45390</v>
      </c>
      <c r="U31" s="91"/>
      <c r="V31" s="89">
        <v>324</v>
      </c>
      <c r="W31" s="92"/>
      <c r="X31" s="90">
        <v>260</v>
      </c>
      <c r="Y31" s="91"/>
      <c r="Z31" s="93">
        <v>75460</v>
      </c>
      <c r="AA31" s="94"/>
      <c r="AB31" s="95">
        <f t="shared" si="1"/>
        <v>248471</v>
      </c>
    </row>
    <row r="32" spans="1:28" ht="15.75" x14ac:dyDescent="0.25">
      <c r="A32" s="15">
        <v>5</v>
      </c>
      <c r="B32" s="16" t="s">
        <v>44</v>
      </c>
      <c r="C32" s="63"/>
      <c r="D32" s="18">
        <f>SUM(D33:D35)</f>
        <v>606139</v>
      </c>
      <c r="E32" s="63"/>
      <c r="F32" s="18">
        <f>SUM(F33:F35)</f>
        <v>593182</v>
      </c>
      <c r="G32" s="63"/>
      <c r="H32" s="19">
        <f>SUM(H33:H35)</f>
        <v>527817</v>
      </c>
      <c r="I32" s="63"/>
      <c r="J32" s="18">
        <f>SUM(J33:J35)</f>
        <v>390900</v>
      </c>
      <c r="K32" s="63"/>
      <c r="L32" s="18">
        <f>SUM(L33:L35)</f>
        <v>240938</v>
      </c>
      <c r="M32" s="63"/>
      <c r="N32" s="19">
        <f>SUM(N33:N35)</f>
        <v>241571</v>
      </c>
      <c r="O32" s="63"/>
      <c r="P32" s="18">
        <f>SUM(P33:P35)</f>
        <v>206357</v>
      </c>
      <c r="Q32" s="17"/>
      <c r="R32" s="18">
        <f>SUM(R33:R35)</f>
        <v>244073</v>
      </c>
      <c r="S32" s="17"/>
      <c r="T32" s="18">
        <f>SUM(T33:T35)</f>
        <v>276601</v>
      </c>
      <c r="U32" s="20"/>
      <c r="V32" s="18">
        <f>SUM(V33:V35)</f>
        <v>429495</v>
      </c>
      <c r="W32" s="21"/>
      <c r="X32" s="19">
        <f>SUM(X33:X35)</f>
        <v>524362</v>
      </c>
      <c r="Y32" s="20"/>
      <c r="Z32" s="19">
        <f>SUM(Z33:Z35)</f>
        <v>572447</v>
      </c>
      <c r="AA32" s="20"/>
      <c r="AB32" s="18">
        <f>SUM(AB33:AB35)</f>
        <v>4853882</v>
      </c>
    </row>
    <row r="33" spans="1:28" ht="15.75" hidden="1" x14ac:dyDescent="0.25">
      <c r="A33" s="15" t="s">
        <v>45</v>
      </c>
      <c r="B33" s="34" t="s">
        <v>20</v>
      </c>
      <c r="C33" s="86"/>
      <c r="D33" s="75">
        <v>82440</v>
      </c>
      <c r="E33" s="86"/>
      <c r="F33" s="72">
        <v>68857</v>
      </c>
      <c r="G33" s="86"/>
      <c r="H33" s="74">
        <v>44125</v>
      </c>
      <c r="I33" s="86"/>
      <c r="J33" s="72">
        <v>24972</v>
      </c>
      <c r="K33" s="86"/>
      <c r="L33" s="72">
        <v>17978</v>
      </c>
      <c r="M33" s="86"/>
      <c r="N33" s="74">
        <v>14645</v>
      </c>
      <c r="O33" s="86"/>
      <c r="P33" s="75">
        <v>12100</v>
      </c>
      <c r="Q33" s="23"/>
      <c r="R33" s="75">
        <v>15908</v>
      </c>
      <c r="S33" s="23"/>
      <c r="T33" s="75">
        <v>24326</v>
      </c>
      <c r="U33" s="23"/>
      <c r="V33" s="75">
        <v>35025</v>
      </c>
      <c r="W33" s="29"/>
      <c r="X33" s="75">
        <v>58257</v>
      </c>
      <c r="Y33" s="23"/>
      <c r="Z33" s="96">
        <v>59912</v>
      </c>
      <c r="AA33" s="38"/>
      <c r="AB33" s="61">
        <f>D33+F33+H33+J33+L33+N33+P33+R33+T33+V33+X33+Z33</f>
        <v>458545</v>
      </c>
    </row>
    <row r="34" spans="1:28" ht="15.75" hidden="1" x14ac:dyDescent="0.25">
      <c r="A34" s="15"/>
      <c r="B34" s="34" t="s">
        <v>46</v>
      </c>
      <c r="C34" s="86"/>
      <c r="D34" s="72">
        <v>523699</v>
      </c>
      <c r="E34" s="86"/>
      <c r="F34" s="72">
        <v>524325</v>
      </c>
      <c r="G34" s="86"/>
      <c r="H34" s="74">
        <v>483692</v>
      </c>
      <c r="I34" s="86"/>
      <c r="J34" s="72">
        <v>365928</v>
      </c>
      <c r="K34" s="86"/>
      <c r="L34" s="72">
        <v>222960</v>
      </c>
      <c r="M34" s="86"/>
      <c r="N34" s="74">
        <v>226926</v>
      </c>
      <c r="O34" s="86"/>
      <c r="P34" s="75">
        <v>194257</v>
      </c>
      <c r="Q34" s="23"/>
      <c r="R34" s="75">
        <v>228165</v>
      </c>
      <c r="S34" s="23"/>
      <c r="T34" s="75">
        <v>252275</v>
      </c>
      <c r="U34" s="23"/>
      <c r="V34" s="75">
        <v>394470</v>
      </c>
      <c r="W34" s="29"/>
      <c r="X34" s="75">
        <v>466105</v>
      </c>
      <c r="Y34" s="23"/>
      <c r="Z34" s="96">
        <v>512535</v>
      </c>
      <c r="AA34" s="38"/>
      <c r="AB34" s="61">
        <f>D34+F34+H34+J34+L34+N34+P34+R34+T34+V34+X34+Z34</f>
        <v>4395337</v>
      </c>
    </row>
    <row r="35" spans="1:28" ht="15.75" hidden="1" x14ac:dyDescent="0.25">
      <c r="A35" s="15"/>
      <c r="B35" s="34" t="s">
        <v>47</v>
      </c>
      <c r="C35" s="86"/>
      <c r="D35" s="71"/>
      <c r="E35" s="86"/>
      <c r="F35" s="97"/>
      <c r="G35" s="86"/>
      <c r="H35" s="98"/>
      <c r="I35" s="86"/>
      <c r="J35" s="71"/>
      <c r="K35" s="86"/>
      <c r="L35" s="71"/>
      <c r="M35" s="86"/>
      <c r="N35" s="98"/>
      <c r="O35" s="86"/>
      <c r="P35" s="71"/>
      <c r="Q35" s="23"/>
      <c r="R35" s="71"/>
      <c r="S35" s="23"/>
      <c r="T35" s="71"/>
      <c r="U35" s="23"/>
      <c r="V35" s="71"/>
      <c r="W35" s="29"/>
      <c r="X35" s="71"/>
      <c r="Y35" s="23"/>
      <c r="Z35" s="98"/>
      <c r="AA35" s="38"/>
      <c r="AB35" s="61">
        <f>D35+F35+H35+J35+L35+N35+P35+R35+T35+V35+X35+Z35</f>
        <v>0</v>
      </c>
    </row>
    <row r="36" spans="1:28" ht="31.5" x14ac:dyDescent="0.25">
      <c r="A36" s="15"/>
      <c r="B36" s="99" t="s">
        <v>48</v>
      </c>
      <c r="C36" s="100"/>
      <c r="D36" s="41">
        <f>D37+D39</f>
        <v>2061569</v>
      </c>
      <c r="E36" s="100"/>
      <c r="F36" s="41">
        <f>F37+F39</f>
        <v>1892986</v>
      </c>
      <c r="G36" s="100"/>
      <c r="H36" s="41">
        <f>H37+H39</f>
        <v>2054196</v>
      </c>
      <c r="I36" s="100"/>
      <c r="J36" s="41">
        <f>J37+J39</f>
        <v>1941400</v>
      </c>
      <c r="K36" s="100"/>
      <c r="L36" s="41">
        <f>L37+L39</f>
        <v>1451857</v>
      </c>
      <c r="M36" s="100"/>
      <c r="N36" s="41">
        <f>N37+N39</f>
        <v>840554</v>
      </c>
      <c r="O36" s="100"/>
      <c r="P36" s="45">
        <f>P37+P39</f>
        <v>760770</v>
      </c>
      <c r="Q36" s="100"/>
      <c r="R36" s="45">
        <f>R37+R39</f>
        <v>785787</v>
      </c>
      <c r="S36" s="100"/>
      <c r="T36" s="45">
        <f>T37+T39</f>
        <v>1622719</v>
      </c>
      <c r="U36" s="100"/>
      <c r="V36" s="45">
        <f>V37+V39</f>
        <v>2017781</v>
      </c>
      <c r="W36" s="101"/>
      <c r="X36" s="41">
        <f>X37+X39</f>
        <v>2085807</v>
      </c>
      <c r="Y36" s="100"/>
      <c r="Z36" s="41">
        <f>Z37+Z39</f>
        <v>2127905</v>
      </c>
      <c r="AA36" s="47"/>
      <c r="AB36" s="102">
        <f>D36+F36+H36+J36+L36+N36+P36+R36+T36+V36+X36+Z36</f>
        <v>19643331</v>
      </c>
    </row>
    <row r="37" spans="1:28" ht="31.5" hidden="1" x14ac:dyDescent="0.25">
      <c r="A37" s="103"/>
      <c r="B37" s="104" t="s">
        <v>28</v>
      </c>
      <c r="C37" s="105">
        <f t="shared" ref="C37:AB37" si="2">C38</f>
        <v>1.7290000000000001</v>
      </c>
      <c r="D37" s="106">
        <f t="shared" si="2"/>
        <v>1222810</v>
      </c>
      <c r="E37" s="105">
        <f t="shared" si="2"/>
        <v>1.585</v>
      </c>
      <c r="F37" s="106">
        <f t="shared" si="2"/>
        <v>1105409</v>
      </c>
      <c r="G37" s="105">
        <f t="shared" si="2"/>
        <v>1.6759999999999999</v>
      </c>
      <c r="H37" s="106">
        <f t="shared" si="2"/>
        <v>1226186</v>
      </c>
      <c r="I37" s="105">
        <f t="shared" si="2"/>
        <v>1.627</v>
      </c>
      <c r="J37" s="106">
        <f t="shared" si="2"/>
        <v>1154753</v>
      </c>
      <c r="K37" s="105">
        <f t="shared" si="2"/>
        <v>0.99399999999999999</v>
      </c>
      <c r="L37" s="106">
        <f t="shared" si="2"/>
        <v>746093</v>
      </c>
      <c r="M37" s="105">
        <f t="shared" si="2"/>
        <v>0.27900000000000003</v>
      </c>
      <c r="N37" s="106">
        <f t="shared" si="2"/>
        <v>182348</v>
      </c>
      <c r="O37" s="105">
        <f t="shared" si="2"/>
        <v>0.20499999999999999</v>
      </c>
      <c r="P37" s="107">
        <f t="shared" si="2"/>
        <v>137376</v>
      </c>
      <c r="Q37" s="105">
        <f t="shared" si="2"/>
        <v>0.22</v>
      </c>
      <c r="R37" s="107">
        <f t="shared" si="2"/>
        <v>149252</v>
      </c>
      <c r="S37" s="105">
        <f t="shared" si="2"/>
        <v>1.2729999999999999</v>
      </c>
      <c r="T37" s="107">
        <f t="shared" si="2"/>
        <v>853457</v>
      </c>
      <c r="U37" s="105">
        <f t="shared" si="2"/>
        <v>0</v>
      </c>
      <c r="V37" s="107">
        <f t="shared" si="2"/>
        <v>1136526</v>
      </c>
      <c r="W37" s="108">
        <f t="shared" si="2"/>
        <v>0</v>
      </c>
      <c r="X37" s="106">
        <f t="shared" si="2"/>
        <v>1128093</v>
      </c>
      <c r="Y37" s="105">
        <f t="shared" si="2"/>
        <v>1.6240000000000001</v>
      </c>
      <c r="Z37" s="106">
        <f t="shared" si="2"/>
        <v>1181429</v>
      </c>
      <c r="AA37" s="105">
        <f t="shared" si="2"/>
        <v>11.212</v>
      </c>
      <c r="AB37" s="107">
        <f t="shared" si="2"/>
        <v>10223732</v>
      </c>
    </row>
    <row r="38" spans="1:28" ht="15.75" hidden="1" x14ac:dyDescent="0.25">
      <c r="A38" s="103"/>
      <c r="B38" s="109" t="s">
        <v>25</v>
      </c>
      <c r="C38" s="86">
        <v>1.7290000000000001</v>
      </c>
      <c r="D38" s="110">
        <v>1222810</v>
      </c>
      <c r="E38" s="86">
        <v>1.585</v>
      </c>
      <c r="F38" s="111">
        <v>1105409</v>
      </c>
      <c r="G38" s="86">
        <v>1.6759999999999999</v>
      </c>
      <c r="H38" s="111">
        <v>1226186</v>
      </c>
      <c r="I38" s="73">
        <v>1.627</v>
      </c>
      <c r="J38" s="72">
        <v>1154753</v>
      </c>
      <c r="K38" s="73">
        <v>0.99399999999999999</v>
      </c>
      <c r="L38" s="72">
        <v>746093</v>
      </c>
      <c r="M38" s="73">
        <v>0.27900000000000003</v>
      </c>
      <c r="N38" s="74">
        <v>182348</v>
      </c>
      <c r="O38" s="70">
        <v>0.20499999999999999</v>
      </c>
      <c r="P38" s="75">
        <v>137376</v>
      </c>
      <c r="Q38" s="70">
        <v>0.22</v>
      </c>
      <c r="R38" s="75">
        <v>149252</v>
      </c>
      <c r="S38" s="70">
        <v>1.2729999999999999</v>
      </c>
      <c r="T38" s="75">
        <v>853457</v>
      </c>
      <c r="U38" s="112"/>
      <c r="V38" s="110">
        <v>1136526</v>
      </c>
      <c r="W38" s="113"/>
      <c r="X38" s="114">
        <v>1128093</v>
      </c>
      <c r="Y38" s="73">
        <v>1.6240000000000001</v>
      </c>
      <c r="Z38" s="114">
        <v>1181429</v>
      </c>
      <c r="AA38" s="77">
        <f>C38+E38+G38+I38+K38+M38+O38+Q38+S38+U38+W38+Y38</f>
        <v>11.212</v>
      </c>
      <c r="AB38" s="61">
        <f>D38+F38+H38+J38+L38+N38+P38+R38+T38+V38+X38+Z38</f>
        <v>10223732</v>
      </c>
    </row>
    <row r="39" spans="1:28" ht="31.5" hidden="1" x14ac:dyDescent="0.25">
      <c r="A39" s="103"/>
      <c r="B39" s="104" t="s">
        <v>49</v>
      </c>
      <c r="C39" s="100"/>
      <c r="D39" s="106">
        <f>D40+D41</f>
        <v>838759</v>
      </c>
      <c r="E39" s="100"/>
      <c r="F39" s="106">
        <f>F40+F41</f>
        <v>787577</v>
      </c>
      <c r="G39" s="100"/>
      <c r="H39" s="106">
        <f>H40+H41</f>
        <v>828010</v>
      </c>
      <c r="I39" s="100"/>
      <c r="J39" s="106">
        <f>J40+J41</f>
        <v>786647</v>
      </c>
      <c r="K39" s="100"/>
      <c r="L39" s="106">
        <f>L40+L41</f>
        <v>705764</v>
      </c>
      <c r="M39" s="100"/>
      <c r="N39" s="106">
        <f>N40+N41</f>
        <v>658206</v>
      </c>
      <c r="O39" s="100"/>
      <c r="P39" s="107">
        <f>P40+P41</f>
        <v>623394</v>
      </c>
      <c r="Q39" s="115"/>
      <c r="R39" s="107">
        <f>R40+R41</f>
        <v>636535</v>
      </c>
      <c r="S39" s="115"/>
      <c r="T39" s="107">
        <f>T40+T41</f>
        <v>769262</v>
      </c>
      <c r="U39" s="115"/>
      <c r="V39" s="107">
        <f>V40+V41</f>
        <v>881255</v>
      </c>
      <c r="W39" s="116"/>
      <c r="X39" s="106">
        <f>X40+X41</f>
        <v>957714</v>
      </c>
      <c r="Y39" s="115"/>
      <c r="Z39" s="106">
        <f>Z40+Z41</f>
        <v>946476</v>
      </c>
      <c r="AA39" s="117"/>
      <c r="AB39" s="107">
        <f>AB40+AB41</f>
        <v>9419599</v>
      </c>
    </row>
    <row r="40" spans="1:28" ht="15.75" hidden="1" x14ac:dyDescent="0.25">
      <c r="A40" s="103"/>
      <c r="B40" s="118" t="s">
        <v>25</v>
      </c>
      <c r="C40" s="86"/>
      <c r="D40" s="110">
        <v>386019</v>
      </c>
      <c r="E40" s="86"/>
      <c r="F40" s="111">
        <v>347910</v>
      </c>
      <c r="G40" s="86"/>
      <c r="H40" s="111">
        <v>416713</v>
      </c>
      <c r="I40" s="86"/>
      <c r="J40" s="72">
        <v>348617</v>
      </c>
      <c r="K40" s="86"/>
      <c r="L40" s="72">
        <v>312468</v>
      </c>
      <c r="M40" s="86"/>
      <c r="N40" s="74">
        <v>289625</v>
      </c>
      <c r="O40" s="86"/>
      <c r="P40" s="75">
        <v>278674</v>
      </c>
      <c r="Q40" s="112"/>
      <c r="R40" s="75">
        <v>279454</v>
      </c>
      <c r="S40" s="112"/>
      <c r="T40" s="75">
        <v>317822</v>
      </c>
      <c r="U40" s="112"/>
      <c r="V40" s="110">
        <v>358390</v>
      </c>
      <c r="W40" s="113"/>
      <c r="X40" s="114">
        <v>398905</v>
      </c>
      <c r="Y40" s="112"/>
      <c r="Z40" s="114">
        <v>398169</v>
      </c>
      <c r="AA40" s="119"/>
      <c r="AB40" s="61">
        <f>D40+F40+H40+J40+L40+N40+P40+R40+T40+V40+X40+Z40</f>
        <v>4132766</v>
      </c>
    </row>
    <row r="41" spans="1:28" ht="15.75" hidden="1" x14ac:dyDescent="0.25">
      <c r="A41" s="103"/>
      <c r="B41" s="118" t="s">
        <v>26</v>
      </c>
      <c r="C41" s="86"/>
      <c r="D41" s="110">
        <v>452740</v>
      </c>
      <c r="E41" s="86"/>
      <c r="F41" s="111">
        <v>439667</v>
      </c>
      <c r="G41" s="86"/>
      <c r="H41" s="111">
        <v>411297</v>
      </c>
      <c r="I41" s="86"/>
      <c r="J41" s="72">
        <v>438030</v>
      </c>
      <c r="K41" s="86"/>
      <c r="L41" s="72">
        <v>393296</v>
      </c>
      <c r="M41" s="86"/>
      <c r="N41" s="74">
        <v>368581</v>
      </c>
      <c r="O41" s="86"/>
      <c r="P41" s="75">
        <v>344720</v>
      </c>
      <c r="Q41" s="112"/>
      <c r="R41" s="75">
        <v>357081</v>
      </c>
      <c r="S41" s="112"/>
      <c r="T41" s="75">
        <v>451440</v>
      </c>
      <c r="U41" s="112"/>
      <c r="V41" s="110">
        <v>522865</v>
      </c>
      <c r="W41" s="113"/>
      <c r="X41" s="114">
        <v>558809</v>
      </c>
      <c r="Y41" s="112"/>
      <c r="Z41" s="114">
        <v>548307</v>
      </c>
      <c r="AA41" s="119"/>
      <c r="AB41" s="61">
        <f>D41+F41+H41+J41+L41+N41+P41+R41+T41+V41+X41+Z41</f>
        <v>5286833</v>
      </c>
    </row>
    <row r="42" spans="1:28" ht="15.75" x14ac:dyDescent="0.25">
      <c r="A42" s="15">
        <v>6</v>
      </c>
      <c r="B42" s="16" t="s">
        <v>50</v>
      </c>
      <c r="C42" s="63"/>
      <c r="D42" s="19">
        <f>D6-D9-D10-D32</f>
        <v>593748</v>
      </c>
      <c r="E42" s="63"/>
      <c r="F42" s="18">
        <f>F6-F9-F10-F32</f>
        <v>6665</v>
      </c>
      <c r="G42" s="120"/>
      <c r="H42" s="19">
        <f>H6-H9-H10-H32</f>
        <v>355218</v>
      </c>
      <c r="I42" s="120"/>
      <c r="J42" s="18">
        <f>J6-J9-J10-J32</f>
        <v>303546</v>
      </c>
      <c r="K42" s="120"/>
      <c r="L42" s="19">
        <f>L6-L9-L10-L32</f>
        <v>354870</v>
      </c>
      <c r="M42" s="120"/>
      <c r="N42" s="19">
        <f>N6-N9-N10-N32</f>
        <v>180823</v>
      </c>
      <c r="O42" s="120"/>
      <c r="P42" s="18">
        <f>P6-P9-P10-P32</f>
        <v>480033</v>
      </c>
      <c r="Q42" s="120"/>
      <c r="R42" s="18">
        <f>R6-R9-R10-R32</f>
        <v>377286</v>
      </c>
      <c r="S42" s="120"/>
      <c r="T42" s="18">
        <f>T6-T9-T10-T32</f>
        <v>465386</v>
      </c>
      <c r="U42" s="120"/>
      <c r="V42" s="18">
        <f>V6-V9-V10-V32</f>
        <v>585074</v>
      </c>
      <c r="W42" s="121"/>
      <c r="X42" s="18">
        <f>X6-X9-X10-X32</f>
        <v>453029</v>
      </c>
      <c r="Y42" s="120"/>
      <c r="Z42" s="19">
        <f>Z6-Z9-Z10-Z32</f>
        <v>234158</v>
      </c>
      <c r="AA42" s="20"/>
      <c r="AB42" s="18">
        <f>AB6-AB9-AB10-AB32</f>
        <v>4389836</v>
      </c>
    </row>
    <row r="43" spans="1:28" ht="16.5" thickBot="1" x14ac:dyDescent="0.3">
      <c r="A43" s="122"/>
      <c r="B43" s="123" t="s">
        <v>51</v>
      </c>
      <c r="C43" s="124"/>
      <c r="D43" s="125">
        <f>D42/D6%</f>
        <v>9.0611737735249847</v>
      </c>
      <c r="E43" s="124"/>
      <c r="F43" s="125">
        <f>F42/F6%</f>
        <v>0.12298148450553231</v>
      </c>
      <c r="G43" s="126"/>
      <c r="H43" s="127">
        <f>H42/H6%</f>
        <v>6.3590557710340354</v>
      </c>
      <c r="I43" s="126"/>
      <c r="J43" s="125">
        <f>J42/J6%</f>
        <v>6.021024970276315</v>
      </c>
      <c r="K43" s="126"/>
      <c r="L43" s="125">
        <f>L42/L6%</f>
        <v>8.8625993661544449</v>
      </c>
      <c r="M43" s="126"/>
      <c r="N43" s="127">
        <f>N42/N6%</f>
        <v>5.5008799375753874</v>
      </c>
      <c r="O43" s="126"/>
      <c r="P43" s="125">
        <f>P42/P6%</f>
        <v>15.2654478892517</v>
      </c>
      <c r="Q43" s="126"/>
      <c r="R43" s="125">
        <f>R42/R6%</f>
        <v>11.505361490037718</v>
      </c>
      <c r="S43" s="126"/>
      <c r="T43" s="125">
        <f>T42/T6%</f>
        <v>10.022023704284985</v>
      </c>
      <c r="U43" s="126"/>
      <c r="V43" s="125">
        <f>V42/V6%</f>
        <v>10.744213549586078</v>
      </c>
      <c r="W43" s="128"/>
      <c r="X43" s="125">
        <f>X42/X6%</f>
        <v>7.5949632355221688</v>
      </c>
      <c r="Y43" s="126"/>
      <c r="Z43" s="127">
        <f>Z42/Z6%</f>
        <v>3.9235379434962816</v>
      </c>
      <c r="AA43" s="126"/>
      <c r="AB43" s="125">
        <f>AB42/AB6%</f>
        <v>7.5249962630740983</v>
      </c>
    </row>
    <row r="44" spans="1:28" x14ac:dyDescent="0.25">
      <c r="A44" s="1"/>
      <c r="B44" s="2"/>
      <c r="C44" s="2"/>
      <c r="D44" s="2"/>
      <c r="E44" s="2"/>
      <c r="F44" s="2"/>
      <c r="G44" s="2"/>
      <c r="H44" s="129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1"/>
      <c r="AB44" s="1"/>
    </row>
  </sheetData>
  <mergeCells count="15">
    <mergeCell ref="W4:X4"/>
    <mergeCell ref="Y4:Z4"/>
    <mergeCell ref="AA4:AB4"/>
    <mergeCell ref="K4:L4"/>
    <mergeCell ref="M4:N4"/>
    <mergeCell ref="O4:P4"/>
    <mergeCell ref="Q4:R4"/>
    <mergeCell ref="S4:T4"/>
    <mergeCell ref="U4:V4"/>
    <mergeCell ref="I4:J4"/>
    <mergeCell ref="A4:A5"/>
    <mergeCell ref="B4:B5"/>
    <mergeCell ref="C4:D4"/>
    <mergeCell ref="E4:F4"/>
    <mergeCell ref="G4:H4"/>
  </mergeCells>
  <printOptions horizontalCentered="1"/>
  <pageMargins left="0.39370078740157483" right="0.39370078740157483" top="0.39370078740157483" bottom="0.39370078740157483" header="0" footer="0"/>
  <pageSetup paperSize="9" scale="78" fitToWidth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</vt:lpstr>
      <vt:lpstr>Итог!Область_печати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Войтенко К. Ю.</dc:creator>
  <cp:lastModifiedBy>Швецов</cp:lastModifiedBy>
  <cp:lastPrinted>2017-02-10T05:48:54Z</cp:lastPrinted>
  <dcterms:created xsi:type="dcterms:W3CDTF">2017-02-09T12:57:16Z</dcterms:created>
  <dcterms:modified xsi:type="dcterms:W3CDTF">2017-02-13T08:55:07Z</dcterms:modified>
</cp:coreProperties>
</file>